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CFDEB25-4F79-4EAF-A2EE-34C0428084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łącznik nr 2" sheetId="1" r:id="rId1"/>
  </sheets>
  <definedNames>
    <definedName name="_xlnm._FilterDatabase" localSheetId="0" hidden="1">'Załącznik nr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1" l="1"/>
  <c r="P13" i="1" s="1"/>
  <c r="Q12" i="1"/>
  <c r="N12" i="1" s="1"/>
  <c r="Q13" i="1" l="1"/>
  <c r="Q28" i="1"/>
  <c r="P28" i="1"/>
  <c r="P27" i="1"/>
  <c r="Q27" i="1"/>
  <c r="Q24" i="1"/>
  <c r="P24" i="1"/>
  <c r="Q21" i="1"/>
  <c r="P21" i="1"/>
  <c r="P22" i="1" s="1"/>
  <c r="Q18" i="1"/>
  <c r="P18" i="1"/>
  <c r="P19" i="1" s="1"/>
  <c r="Q15" i="1"/>
  <c r="P15" i="1"/>
  <c r="P16" i="1" s="1"/>
  <c r="Q9" i="1"/>
  <c r="P9" i="1"/>
  <c r="Q8" i="1"/>
  <c r="P8" i="1"/>
  <c r="Q5" i="1"/>
  <c r="P5" i="1"/>
  <c r="P6" i="1" s="1"/>
  <c r="N27" i="1" l="1"/>
  <c r="Q19" i="1"/>
  <c r="N18" i="1"/>
  <c r="Q6" i="1"/>
  <c r="N5" i="1"/>
  <c r="Q16" i="1"/>
  <c r="N15" i="1"/>
  <c r="Q22" i="1"/>
  <c r="N21" i="1"/>
  <c r="N8" i="1"/>
  <c r="N24" i="1"/>
  <c r="N9" i="1"/>
  <c r="N28" i="1"/>
  <c r="Q29" i="1"/>
  <c r="P29" i="1"/>
  <c r="Q25" i="1"/>
  <c r="P25" i="1"/>
  <c r="P10" i="1"/>
  <c r="Q10" i="1"/>
  <c r="P31" i="1" l="1"/>
  <c r="Q31" i="1"/>
</calcChain>
</file>

<file path=xl/sharedStrings.xml><?xml version="1.0" encoding="utf-8"?>
<sst xmlns="http://schemas.openxmlformats.org/spreadsheetml/2006/main" count="121" uniqueCount="87">
  <si>
    <t>Lp.</t>
  </si>
  <si>
    <t>Nazwa urządzenia</t>
  </si>
  <si>
    <t>Typ</t>
  </si>
  <si>
    <t>Nr Seryjny</t>
  </si>
  <si>
    <t>Nr Inwentarzowy</t>
  </si>
  <si>
    <t>Jednostka Organizacyjna</t>
  </si>
  <si>
    <t>Rok Produkcji</t>
  </si>
  <si>
    <t>Producent</t>
  </si>
  <si>
    <t>Częstotliwość przeglądu</t>
  </si>
  <si>
    <t>12 mies.</t>
  </si>
  <si>
    <t>7 dni od daty podpisania umowy</t>
  </si>
  <si>
    <t>Razem</t>
  </si>
  <si>
    <t>Razem całość</t>
  </si>
  <si>
    <t xml:space="preserve">      ………………dnia……………                                                                                                                              ...............................................................................</t>
  </si>
  <si>
    <t>(podpis i  pieczęć  osób wskazanych w dokumencie</t>
  </si>
  <si>
    <t>uprawniającym do występowania w obrocie prawnym</t>
  </si>
  <si>
    <t>lub posiadających pełnomocnictwo)</t>
  </si>
  <si>
    <t>PAKIET 1</t>
  </si>
  <si>
    <t xml:space="preserve">Oferowane ceny zawierają całkowity koszt wykonania usługi w siedzibie Zamawiajacego </t>
  </si>
  <si>
    <t>miernik skażeń</t>
  </si>
  <si>
    <t>1.</t>
  </si>
  <si>
    <t>CoMo</t>
  </si>
  <si>
    <t>Muvia Instruments</t>
  </si>
  <si>
    <t>Pracownia Medycyny Nuklearnej.</t>
  </si>
  <si>
    <t>ST08101/2023</t>
  </si>
  <si>
    <t>01.2026</t>
  </si>
  <si>
    <t>Pracownia Tomografii Komputerowej</t>
  </si>
  <si>
    <t>4 mies.</t>
  </si>
  <si>
    <t>PAKIET 2</t>
  </si>
  <si>
    <t>Miernik do pomiarów środowiskowych dawki oraz mocy dawki promieniowania jonizującego</t>
  </si>
  <si>
    <t>RaySafe 452 Kit + raySafe 452 Heavy Duty Case</t>
  </si>
  <si>
    <t>Pracownia Naczyniowa</t>
  </si>
  <si>
    <t>Fluke Biomedical</t>
  </si>
  <si>
    <t>Miernik dawki promieniowania jonizującego</t>
  </si>
  <si>
    <t xml:space="preserve">Pehamed </t>
  </si>
  <si>
    <t>2.</t>
  </si>
  <si>
    <t>Dosimax plus</t>
  </si>
  <si>
    <t xml:space="preserve">05-30742 </t>
  </si>
  <si>
    <t xml:space="preserve">SCANDITRONIX, WELLHOFER </t>
  </si>
  <si>
    <t>PTW</t>
  </si>
  <si>
    <t>6 mies.</t>
  </si>
  <si>
    <t>MIERNIK AKTYWNOŚCI</t>
  </si>
  <si>
    <t>CURRIEMENTOR 3</t>
  </si>
  <si>
    <t>003011</t>
  </si>
  <si>
    <t>Pracownia Medycyny Nuklearnej</t>
  </si>
  <si>
    <t>VIK 202</t>
  </si>
  <si>
    <t>21909-5051-06</t>
  </si>
  <si>
    <t>COMMECER</t>
  </si>
  <si>
    <t>Planowana data kalibracji</t>
  </si>
  <si>
    <t>09.2025</t>
  </si>
  <si>
    <t>PAKIET 3</t>
  </si>
  <si>
    <t>PAKIET 4</t>
  </si>
  <si>
    <t xml:space="preserve">Miernik promieniowania do podstawowych testów kontroli jakości </t>
  </si>
  <si>
    <t>RaySafe/Solo R/F</t>
  </si>
  <si>
    <t>ST03850/2181</t>
  </si>
  <si>
    <t>000219</t>
  </si>
  <si>
    <t>12.2025</t>
  </si>
  <si>
    <t>Miernik dawki promieniowania</t>
  </si>
  <si>
    <t>MAGOCMAX</t>
  </si>
  <si>
    <t>03A-17-0585</t>
  </si>
  <si>
    <t>ST03416/2017</t>
  </si>
  <si>
    <t>Oddział Intensywnej Terapii Dziecięcej i Anestezjologii ul. Curie-Skłodowskiej 50-52</t>
  </si>
  <si>
    <t>IBA DOSIMETRIX GMBH</t>
  </si>
  <si>
    <t>PAKIET 5</t>
  </si>
  <si>
    <t>PAKIET 6</t>
  </si>
  <si>
    <t>PAKIET 7</t>
  </si>
  <si>
    <t>PAKIET 8</t>
  </si>
  <si>
    <t>Ilość przeglądów w okresie 12 miesięcy</t>
  </si>
  <si>
    <t>Radiometr</t>
  </si>
  <si>
    <t>EKO-C</t>
  </si>
  <si>
    <t>POLON – POZNAŃ Sp. z o.o.</t>
  </si>
  <si>
    <t>711/2005</t>
  </si>
  <si>
    <t>N01552/2016</t>
  </si>
  <si>
    <t>07.2025</t>
  </si>
  <si>
    <t>RK 67</t>
  </si>
  <si>
    <t>5131</t>
  </si>
  <si>
    <t>1</t>
  </si>
  <si>
    <t>Stawka VAT</t>
  </si>
  <si>
    <t>Wartość VAT</t>
  </si>
  <si>
    <t>Cena netto za 1 wzorcowanie</t>
  </si>
  <si>
    <t>Cena brutto za 1 wzorcowanie</t>
  </si>
  <si>
    <t>Dawkomierz Pehamed z detektorem palcowym</t>
  </si>
  <si>
    <t>Pehamed</t>
  </si>
  <si>
    <t>(zd.) Pracownia RTG Centralna MCS ul. Pasteura 4.</t>
  </si>
  <si>
    <t>Załącznik nr 2 - formularz cenowy</t>
  </si>
  <si>
    <t>Wartość netto</t>
  </si>
  <si>
    <t>Wartość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</si>
</sst>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Times New Roman"/>
      <family val="1"/>
      <charset val="238"/>
    </font>
    <font>
      <sz val="8"/>
      <color indexed="8"/>
      <name val="Calibri"/>
      <family val="2"/>
    </font>
    <font>
      <sz val="8"/>
      <color indexed="8"/>
      <name val="Times New Roman"/>
      <family val="1"/>
      <charset val="238"/>
    </font>
    <font>
      <sz val="8"/>
      <name val="Calibri"/>
      <family val="2"/>
      <scheme val="minor"/>
    </font>
    <font>
      <b/>
      <sz val="1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9" fillId="0" borderId="0"/>
  </cellStyleXfs>
  <cellXfs count="8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14" fontId="11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Border="1" applyAlignment="1" applyProtection="1">
      <alignment wrapText="1"/>
    </xf>
    <xf numFmtId="0" fontId="10" fillId="0" borderId="1" xfId="0" applyNumberFormat="1" applyFont="1" applyBorder="1" applyProtection="1"/>
    <xf numFmtId="0" fontId="10" fillId="0" borderId="1" xfId="0" applyNumberFormat="1" applyFont="1" applyBorder="1" applyAlignment="1" applyProtection="1">
      <alignment horizontal="center"/>
    </xf>
    <xf numFmtId="0" fontId="10" fillId="0" borderId="1" xfId="0" applyNumberFormat="1" applyFont="1" applyBorder="1" applyAlignment="1" applyProtection="1">
      <alignment horizontal="center" wrapText="1" shrinkToFi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3" borderId="3" xfId="0" applyFont="1" applyFill="1" applyBorder="1" applyAlignment="1">
      <alignment horizontal="right" wrapText="1"/>
    </xf>
    <xf numFmtId="0" fontId="13" fillId="3" borderId="4" xfId="0" applyFont="1" applyFill="1" applyBorder="1" applyAlignment="1">
      <alignment horizontal="right" wrapText="1"/>
    </xf>
    <xf numFmtId="0" fontId="13" fillId="3" borderId="5" xfId="0" applyFont="1" applyFill="1" applyBorder="1" applyAlignment="1">
      <alignment horizontal="right" wrapText="1"/>
    </xf>
    <xf numFmtId="8" fontId="13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right" vertical="center" wrapText="1"/>
    </xf>
    <xf numFmtId="14" fontId="16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center" wrapText="1"/>
    </xf>
    <xf numFmtId="14" fontId="19" fillId="0" borderId="0" xfId="0" applyNumberFormat="1" applyFont="1" applyBorder="1" applyAlignment="1">
      <alignment horizontal="center" vertical="center" wrapText="1"/>
    </xf>
    <xf numFmtId="0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1" fillId="0" borderId="0" xfId="1" applyFont="1"/>
    <xf numFmtId="4" fontId="21" fillId="0" borderId="0" xfId="1" applyNumberFormat="1" applyFont="1"/>
    <xf numFmtId="4" fontId="21" fillId="0" borderId="0" xfId="1" applyNumberFormat="1" applyFont="1" applyAlignment="1">
      <alignment horizontal="center"/>
    </xf>
    <xf numFmtId="0" fontId="22" fillId="0" borderId="0" xfId="1" applyFont="1" applyAlignment="1">
      <alignment horizontal="center" vertical="center"/>
    </xf>
    <xf numFmtId="0" fontId="21" fillId="0" borderId="0" xfId="1" applyFont="1" applyAlignment="1">
      <alignment horizontal="center"/>
    </xf>
    <xf numFmtId="0" fontId="22" fillId="0" borderId="0" xfId="1" applyFont="1"/>
    <xf numFmtId="0" fontId="9" fillId="0" borderId="0" xfId="2"/>
    <xf numFmtId="0" fontId="16" fillId="0" borderId="0" xfId="2" applyFont="1"/>
    <xf numFmtId="0" fontId="8" fillId="0" borderId="1" xfId="0" applyNumberFormat="1" applyFont="1" applyBorder="1" applyAlignment="1" applyProtection="1">
      <alignment horizontal="center" wrapText="1"/>
    </xf>
    <xf numFmtId="0" fontId="16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 applyProtection="1">
      <alignment horizontal="center" wrapText="1"/>
    </xf>
    <xf numFmtId="0" fontId="13" fillId="0" borderId="0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wrapText="1"/>
    </xf>
    <xf numFmtId="8" fontId="0" fillId="0" borderId="1" xfId="0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 wrapText="1" shrinkToFit="1"/>
    </xf>
    <xf numFmtId="49" fontId="7" fillId="0" borderId="1" xfId="0" applyNumberFormat="1" applyFont="1" applyBorder="1"/>
    <xf numFmtId="0" fontId="7" fillId="0" borderId="1" xfId="0" applyFont="1" applyBorder="1" applyAlignment="1">
      <alignment wrapText="1" shrinkToFit="1"/>
    </xf>
    <xf numFmtId="0" fontId="7" fillId="4" borderId="1" xfId="0" applyFont="1" applyFill="1" applyBorder="1" applyAlignment="1">
      <alignment horizontal="center" wrapText="1"/>
    </xf>
    <xf numFmtId="8" fontId="0" fillId="3" borderId="2" xfId="0" applyNumberForma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wrapText="1"/>
    </xf>
    <xf numFmtId="8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 vertical="center" wrapText="1"/>
    </xf>
    <xf numFmtId="0" fontId="20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9" fontId="0" fillId="0" borderId="1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2" fillId="0" borderId="1" xfId="0" applyNumberFormat="1" applyFont="1" applyBorder="1" applyAlignment="1" applyProtection="1">
      <alignment horizontal="center" vertical="center" wrapText="1"/>
    </xf>
    <xf numFmtId="0" fontId="13" fillId="3" borderId="6" xfId="0" applyFont="1" applyFill="1" applyBorder="1" applyAlignment="1">
      <alignment horizontal="right" wrapText="1"/>
    </xf>
    <xf numFmtId="0" fontId="13" fillId="3" borderId="7" xfId="0" applyFont="1" applyFill="1" applyBorder="1" applyAlignment="1">
      <alignment horizontal="right" wrapText="1"/>
    </xf>
    <xf numFmtId="0" fontId="13" fillId="3" borderId="8" xfId="0" applyFont="1" applyFill="1" applyBorder="1" applyAlignment="1">
      <alignment horizontal="right" wrapText="1"/>
    </xf>
    <xf numFmtId="0" fontId="24" fillId="2" borderId="3" xfId="0" applyNumberFormat="1" applyFont="1" applyFill="1" applyBorder="1" applyAlignment="1" applyProtection="1">
      <alignment horizontal="center" vertical="center" wrapText="1"/>
    </xf>
    <xf numFmtId="0" fontId="24" fillId="2" borderId="4" xfId="0" applyNumberFormat="1" applyFont="1" applyFill="1" applyBorder="1" applyAlignment="1" applyProtection="1">
      <alignment horizontal="center" vertical="center" wrapText="1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13" fillId="3" borderId="1" xfId="0" applyFont="1" applyFill="1" applyBorder="1" applyAlignment="1">
      <alignment horizontal="right" wrapText="1"/>
    </xf>
    <xf numFmtId="0" fontId="13" fillId="0" borderId="0" xfId="0" applyFont="1" applyBorder="1" applyAlignment="1">
      <alignment horizontal="left" vertical="center" wrapText="1"/>
    </xf>
    <xf numFmtId="0" fontId="20" fillId="0" borderId="0" xfId="1" applyFont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topLeftCell="E13" zoomScaleNormal="100" workbookViewId="0">
      <selection activeCell="L30" sqref="L30"/>
    </sheetView>
  </sheetViews>
  <sheetFormatPr defaultColWidth="44" defaultRowHeight="14.4" x14ac:dyDescent="0.3"/>
  <cols>
    <col min="1" max="1" width="5" style="5" customWidth="1"/>
    <col min="2" max="2" width="22.109375" style="1" customWidth="1"/>
    <col min="3" max="3" width="12.33203125" style="1" customWidth="1"/>
    <col min="4" max="4" width="14.33203125" style="1" customWidth="1"/>
    <col min="5" max="5" width="9.5546875" style="1" customWidth="1"/>
    <col min="6" max="6" width="30.44140625" style="1" customWidth="1"/>
    <col min="7" max="7" width="6.109375" style="2" customWidth="1"/>
    <col min="8" max="8" width="13.44140625" style="1" customWidth="1"/>
    <col min="9" max="9" width="14.44140625" style="1" customWidth="1"/>
    <col min="10" max="10" width="12.109375" style="3" customWidth="1"/>
    <col min="11" max="11" width="16" style="4" customWidth="1"/>
    <col min="12" max="12" width="18.6640625" style="5" customWidth="1"/>
    <col min="13" max="13" width="15" style="5" customWidth="1"/>
    <col min="14" max="14" width="15.44140625" style="5" customWidth="1"/>
    <col min="15" max="15" width="15.5546875" style="5" customWidth="1"/>
    <col min="16" max="16" width="13.44140625" style="5" customWidth="1"/>
    <col min="17" max="17" width="14.5546875" style="5" customWidth="1"/>
    <col min="18" max="16384" width="44" style="5"/>
  </cols>
  <sheetData>
    <row r="1" spans="1:17" x14ac:dyDescent="0.3">
      <c r="A1" s="6" t="s">
        <v>84</v>
      </c>
    </row>
    <row r="3" spans="1:17" ht="43.2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48</v>
      </c>
      <c r="K3" s="76" t="s">
        <v>79</v>
      </c>
      <c r="L3" s="76" t="s">
        <v>80</v>
      </c>
      <c r="M3" s="76" t="s">
        <v>77</v>
      </c>
      <c r="N3" s="76" t="s">
        <v>78</v>
      </c>
      <c r="O3" s="76" t="s">
        <v>67</v>
      </c>
      <c r="P3" s="76" t="s">
        <v>85</v>
      </c>
      <c r="Q3" s="76" t="s">
        <v>86</v>
      </c>
    </row>
    <row r="4" spans="1:17" ht="24" customHeight="1" x14ac:dyDescent="0.3">
      <c r="A4" s="80" t="s">
        <v>17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2"/>
    </row>
    <row r="5" spans="1:17" ht="28.8" x14ac:dyDescent="0.3">
      <c r="A5" s="45" t="s">
        <v>20</v>
      </c>
      <c r="B5" s="9" t="s">
        <v>19</v>
      </c>
      <c r="C5" s="41" t="s">
        <v>21</v>
      </c>
      <c r="D5" s="11">
        <v>11202</v>
      </c>
      <c r="E5" s="43" t="s">
        <v>24</v>
      </c>
      <c r="F5" s="41" t="s">
        <v>23</v>
      </c>
      <c r="G5" s="10">
        <v>2023</v>
      </c>
      <c r="H5" s="12" t="s">
        <v>22</v>
      </c>
      <c r="I5" s="10" t="s">
        <v>9</v>
      </c>
      <c r="J5" s="42" t="s">
        <v>25</v>
      </c>
      <c r="K5" s="46"/>
      <c r="L5" s="46"/>
      <c r="M5" s="70">
        <v>0.08</v>
      </c>
      <c r="N5" s="46">
        <f>Q5-P5</f>
        <v>0</v>
      </c>
      <c r="O5" s="14">
        <v>1</v>
      </c>
      <c r="P5" s="46">
        <f>K5*O5</f>
        <v>0</v>
      </c>
      <c r="Q5" s="46">
        <f>L5*O5</f>
        <v>0</v>
      </c>
    </row>
    <row r="6" spans="1:17" ht="15" customHeight="1" x14ac:dyDescent="0.25">
      <c r="A6" s="77" t="s">
        <v>11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9"/>
      <c r="P6" s="57">
        <f>$P$5</f>
        <v>0</v>
      </c>
      <c r="Q6" s="57">
        <f>$Q$5</f>
        <v>0</v>
      </c>
    </row>
    <row r="7" spans="1:17" ht="24" customHeight="1" x14ac:dyDescent="0.3">
      <c r="A7" s="80" t="s">
        <v>28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2"/>
    </row>
    <row r="8" spans="1:17" ht="72" x14ac:dyDescent="0.3">
      <c r="A8" s="47" t="s">
        <v>20</v>
      </c>
      <c r="B8" s="48" t="s">
        <v>29</v>
      </c>
      <c r="C8" s="48" t="s">
        <v>30</v>
      </c>
      <c r="D8" s="50">
        <v>278000</v>
      </c>
      <c r="E8" s="54"/>
      <c r="F8" s="50" t="s">
        <v>31</v>
      </c>
      <c r="G8" s="52">
        <v>2020</v>
      </c>
      <c r="H8" s="55" t="s">
        <v>32</v>
      </c>
      <c r="I8" s="52" t="s">
        <v>9</v>
      </c>
      <c r="J8" s="61" t="s">
        <v>49</v>
      </c>
      <c r="K8" s="46"/>
      <c r="L8" s="46"/>
      <c r="M8" s="70">
        <v>0.08</v>
      </c>
      <c r="N8" s="46">
        <f t="shared" ref="N8:N9" si="0">Q8-P8</f>
        <v>0</v>
      </c>
      <c r="O8" s="14">
        <v>1</v>
      </c>
      <c r="P8" s="46">
        <f>K8*O8</f>
        <v>0</v>
      </c>
      <c r="Q8" s="46">
        <f t="shared" ref="Q8" si="1">L8*O8</f>
        <v>0</v>
      </c>
    </row>
    <row r="9" spans="1:17" ht="43.2" x14ac:dyDescent="0.3">
      <c r="A9" s="47" t="s">
        <v>35</v>
      </c>
      <c r="B9" s="48" t="s">
        <v>52</v>
      </c>
      <c r="C9" s="48" t="s">
        <v>53</v>
      </c>
      <c r="D9" s="50">
        <v>244937</v>
      </c>
      <c r="E9" s="58" t="s">
        <v>54</v>
      </c>
      <c r="F9" s="50" t="s">
        <v>31</v>
      </c>
      <c r="G9" s="52">
        <v>2018</v>
      </c>
      <c r="H9" s="55" t="s">
        <v>32</v>
      </c>
      <c r="I9" s="52" t="s">
        <v>9</v>
      </c>
      <c r="J9" s="61" t="s">
        <v>49</v>
      </c>
      <c r="K9" s="46"/>
      <c r="L9" s="46"/>
      <c r="M9" s="70">
        <v>0.08</v>
      </c>
      <c r="N9" s="46">
        <f t="shared" si="0"/>
        <v>0</v>
      </c>
      <c r="O9" s="14">
        <v>1</v>
      </c>
      <c r="P9" s="46">
        <f>K9*O9</f>
        <v>0</v>
      </c>
      <c r="Q9" s="46">
        <f t="shared" ref="Q9" si="2">L9*O9</f>
        <v>0</v>
      </c>
    </row>
    <row r="10" spans="1:17" ht="15" customHeight="1" x14ac:dyDescent="0.25">
      <c r="A10" s="77" t="s">
        <v>11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9"/>
      <c r="P10" s="57">
        <f>SUM(P8:P9)</f>
        <v>0</v>
      </c>
      <c r="Q10" s="57">
        <f>SUM(Q8:Q9)</f>
        <v>0</v>
      </c>
    </row>
    <row r="11" spans="1:17" ht="24" customHeight="1" x14ac:dyDescent="0.3">
      <c r="A11" s="80" t="s">
        <v>50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2"/>
    </row>
    <row r="12" spans="1:17" ht="34.5" customHeight="1" x14ac:dyDescent="0.3">
      <c r="A12" s="75" t="s">
        <v>20</v>
      </c>
      <c r="B12" s="74" t="s">
        <v>81</v>
      </c>
      <c r="C12" s="56" t="s">
        <v>82</v>
      </c>
      <c r="D12" s="63">
        <v>2407</v>
      </c>
      <c r="E12" s="71"/>
      <c r="F12" s="49" t="s">
        <v>83</v>
      </c>
      <c r="G12" s="52"/>
      <c r="H12" s="53" t="s">
        <v>34</v>
      </c>
      <c r="I12" s="52" t="s">
        <v>9</v>
      </c>
      <c r="J12" s="42" t="s">
        <v>10</v>
      </c>
      <c r="K12" s="46"/>
      <c r="L12" s="46"/>
      <c r="M12" s="70">
        <v>0.08</v>
      </c>
      <c r="N12" s="46">
        <f t="shared" ref="N12" si="3">Q12-P12</f>
        <v>0</v>
      </c>
      <c r="O12" s="14">
        <v>1</v>
      </c>
      <c r="P12" s="46">
        <f>K12*O12</f>
        <v>0</v>
      </c>
      <c r="Q12" s="46">
        <f t="shared" ref="Q12" si="4">L12*O12</f>
        <v>0</v>
      </c>
    </row>
    <row r="13" spans="1:17" ht="15" customHeight="1" x14ac:dyDescent="0.25">
      <c r="A13" s="77" t="s">
        <v>11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9"/>
      <c r="P13" s="57">
        <f>$P$12</f>
        <v>0</v>
      </c>
      <c r="Q13" s="57">
        <f>$Q$12</f>
        <v>0</v>
      </c>
    </row>
    <row r="14" spans="1:17" ht="24" customHeight="1" x14ac:dyDescent="0.3">
      <c r="A14" s="80" t="s">
        <v>51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</row>
    <row r="15" spans="1:17" ht="43.2" x14ac:dyDescent="0.3">
      <c r="A15" s="47" t="s">
        <v>20</v>
      </c>
      <c r="B15" s="48" t="s">
        <v>33</v>
      </c>
      <c r="C15" s="56" t="s">
        <v>36</v>
      </c>
      <c r="D15" s="72" t="s">
        <v>37</v>
      </c>
      <c r="E15" s="51"/>
      <c r="F15" s="49" t="s">
        <v>26</v>
      </c>
      <c r="G15" s="52">
        <v>2009</v>
      </c>
      <c r="H15" s="53" t="s">
        <v>38</v>
      </c>
      <c r="I15" s="52" t="s">
        <v>27</v>
      </c>
      <c r="J15" s="42" t="s">
        <v>10</v>
      </c>
      <c r="K15" s="46"/>
      <c r="L15" s="46"/>
      <c r="M15" s="70">
        <v>0.08</v>
      </c>
      <c r="N15" s="46">
        <f>Q15-P15</f>
        <v>0</v>
      </c>
      <c r="O15" s="14">
        <v>3</v>
      </c>
      <c r="P15" s="46">
        <f>K15*O15</f>
        <v>0</v>
      </c>
      <c r="Q15" s="46">
        <f t="shared" ref="Q15" si="5">L15*O15</f>
        <v>0</v>
      </c>
    </row>
    <row r="16" spans="1:17" ht="15" customHeight="1" x14ac:dyDescent="0.25">
      <c r="A16" s="77" t="s">
        <v>11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9"/>
      <c r="P16" s="57">
        <f>$P$15</f>
        <v>0</v>
      </c>
      <c r="Q16" s="57">
        <f>$Q$15</f>
        <v>0</v>
      </c>
    </row>
    <row r="17" spans="1:17" ht="24" customHeight="1" x14ac:dyDescent="0.3">
      <c r="A17" s="80" t="s">
        <v>63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2"/>
    </row>
    <row r="18" spans="1:17" ht="28.8" x14ac:dyDescent="0.3">
      <c r="A18" s="47">
        <v>1</v>
      </c>
      <c r="B18" s="48" t="s">
        <v>41</v>
      </c>
      <c r="C18" s="49" t="s">
        <v>42</v>
      </c>
      <c r="D18" s="64" t="s">
        <v>55</v>
      </c>
      <c r="E18" s="51" t="s">
        <v>43</v>
      </c>
      <c r="F18" s="49" t="s">
        <v>44</v>
      </c>
      <c r="G18" s="52">
        <v>2012</v>
      </c>
      <c r="H18" s="53" t="s">
        <v>39</v>
      </c>
      <c r="I18" s="52" t="s">
        <v>40</v>
      </c>
      <c r="J18" s="49" t="s">
        <v>49</v>
      </c>
      <c r="K18" s="46"/>
      <c r="L18" s="46"/>
      <c r="M18" s="70">
        <v>0.08</v>
      </c>
      <c r="N18" s="46">
        <f>Q18-P18</f>
        <v>0</v>
      </c>
      <c r="O18" s="14">
        <v>2</v>
      </c>
      <c r="P18" s="46">
        <f>K18*O18</f>
        <v>0</v>
      </c>
      <c r="Q18" s="46">
        <f>L18*O18</f>
        <v>0</v>
      </c>
    </row>
    <row r="19" spans="1:17" ht="15" customHeight="1" x14ac:dyDescent="0.25">
      <c r="A19" s="77" t="s">
        <v>11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9"/>
      <c r="P19" s="57">
        <f>$P$18</f>
        <v>0</v>
      </c>
      <c r="Q19" s="57">
        <f>$Q$18</f>
        <v>0</v>
      </c>
    </row>
    <row r="20" spans="1:17" ht="24" customHeight="1" x14ac:dyDescent="0.3">
      <c r="A20" s="80" t="s">
        <v>64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2"/>
    </row>
    <row r="21" spans="1:17" x14ac:dyDescent="0.3">
      <c r="A21" s="47">
        <v>1</v>
      </c>
      <c r="B21" s="48" t="s">
        <v>41</v>
      </c>
      <c r="C21" s="49" t="s">
        <v>45</v>
      </c>
      <c r="D21" s="62" t="s">
        <v>46</v>
      </c>
      <c r="E21" s="51"/>
      <c r="F21" s="49" t="s">
        <v>44</v>
      </c>
      <c r="G21" s="52"/>
      <c r="H21" s="53" t="s">
        <v>47</v>
      </c>
      <c r="I21" s="52" t="s">
        <v>9</v>
      </c>
      <c r="J21" s="49" t="s">
        <v>56</v>
      </c>
      <c r="K21" s="46"/>
      <c r="L21" s="46"/>
      <c r="M21" s="70">
        <v>0.08</v>
      </c>
      <c r="N21" s="46">
        <f>Q21-P21</f>
        <v>0</v>
      </c>
      <c r="O21" s="14">
        <v>1</v>
      </c>
      <c r="P21" s="46">
        <f>K21*O21</f>
        <v>0</v>
      </c>
      <c r="Q21" s="46">
        <f>L21*O21</f>
        <v>0</v>
      </c>
    </row>
    <row r="22" spans="1:17" ht="15" customHeight="1" x14ac:dyDescent="0.25">
      <c r="A22" s="77" t="s">
        <v>11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9"/>
      <c r="P22" s="57">
        <f>$P$21</f>
        <v>0</v>
      </c>
      <c r="Q22" s="57">
        <f>$Q$21</f>
        <v>0</v>
      </c>
    </row>
    <row r="23" spans="1:17" ht="24" customHeight="1" x14ac:dyDescent="0.3">
      <c r="A23" s="80" t="s">
        <v>65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2"/>
    </row>
    <row r="24" spans="1:17" ht="43.2" x14ac:dyDescent="0.3">
      <c r="A24" s="47">
        <v>1</v>
      </c>
      <c r="B24" s="49" t="s">
        <v>57</v>
      </c>
      <c r="C24" s="49" t="s">
        <v>58</v>
      </c>
      <c r="D24" s="73" t="s">
        <v>59</v>
      </c>
      <c r="E24" s="51" t="s">
        <v>60</v>
      </c>
      <c r="F24" s="49" t="s">
        <v>61</v>
      </c>
      <c r="G24" s="52">
        <v>2017</v>
      </c>
      <c r="H24" s="49" t="s">
        <v>62</v>
      </c>
      <c r="I24" s="52" t="s">
        <v>9</v>
      </c>
      <c r="J24" s="59" t="s">
        <v>49</v>
      </c>
      <c r="K24" s="46"/>
      <c r="L24" s="46"/>
      <c r="M24" s="70">
        <v>0.08</v>
      </c>
      <c r="N24" s="46">
        <f>Q24-P24</f>
        <v>0</v>
      </c>
      <c r="O24" s="60" t="s">
        <v>76</v>
      </c>
      <c r="P24" s="46">
        <f>K24*O24</f>
        <v>0</v>
      </c>
      <c r="Q24" s="46">
        <f>L24*O24</f>
        <v>0</v>
      </c>
    </row>
    <row r="25" spans="1:17" ht="15" customHeight="1" x14ac:dyDescent="0.25">
      <c r="A25" s="77" t="s">
        <v>11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9"/>
      <c r="P25" s="57">
        <f>$P$24</f>
        <v>0</v>
      </c>
      <c r="Q25" s="57">
        <f>$Q$24</f>
        <v>0</v>
      </c>
    </row>
    <row r="26" spans="1:17" ht="24" customHeight="1" x14ac:dyDescent="0.3">
      <c r="A26" s="80" t="s">
        <v>66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2"/>
    </row>
    <row r="27" spans="1:17" ht="43.2" x14ac:dyDescent="0.3">
      <c r="A27" s="69" t="s">
        <v>20</v>
      </c>
      <c r="B27" s="47" t="s">
        <v>68</v>
      </c>
      <c r="C27" s="49" t="s">
        <v>69</v>
      </c>
      <c r="D27" s="65" t="s">
        <v>71</v>
      </c>
      <c r="E27" s="58" t="s">
        <v>72</v>
      </c>
      <c r="F27" s="49" t="s">
        <v>23</v>
      </c>
      <c r="G27" s="52">
        <v>2005</v>
      </c>
      <c r="H27" s="49" t="s">
        <v>70</v>
      </c>
      <c r="I27" s="52" t="s">
        <v>9</v>
      </c>
      <c r="J27" s="59" t="s">
        <v>73</v>
      </c>
      <c r="K27" s="46"/>
      <c r="L27" s="46"/>
      <c r="M27" s="70">
        <v>0.08</v>
      </c>
      <c r="N27" s="46">
        <f t="shared" ref="N27:N28" si="6">Q27-P27</f>
        <v>0</v>
      </c>
      <c r="O27" s="60" t="s">
        <v>76</v>
      </c>
      <c r="P27" s="46">
        <f>K27*O27</f>
        <v>0</v>
      </c>
      <c r="Q27" s="46">
        <f>L27*O27</f>
        <v>0</v>
      </c>
    </row>
    <row r="28" spans="1:17" ht="43.2" x14ac:dyDescent="0.3">
      <c r="A28" s="69" t="s">
        <v>35</v>
      </c>
      <c r="B28" s="47" t="s">
        <v>68</v>
      </c>
      <c r="C28" s="49" t="s">
        <v>74</v>
      </c>
      <c r="D28" s="66" t="s">
        <v>75</v>
      </c>
      <c r="E28" s="58"/>
      <c r="F28" s="49" t="s">
        <v>23</v>
      </c>
      <c r="G28" s="52">
        <v>1985</v>
      </c>
      <c r="H28" s="49" t="s">
        <v>70</v>
      </c>
      <c r="I28" s="52" t="s">
        <v>9</v>
      </c>
      <c r="J28" s="59" t="s">
        <v>73</v>
      </c>
      <c r="K28" s="46"/>
      <c r="L28" s="46"/>
      <c r="M28" s="70">
        <v>0.08</v>
      </c>
      <c r="N28" s="46">
        <f t="shared" si="6"/>
        <v>0</v>
      </c>
      <c r="O28" s="60" t="s">
        <v>76</v>
      </c>
      <c r="P28" s="46">
        <f>K28*O28</f>
        <v>0</v>
      </c>
      <c r="Q28" s="46">
        <f>L28*O28</f>
        <v>0</v>
      </c>
    </row>
    <row r="29" spans="1:17" ht="15" customHeight="1" x14ac:dyDescent="0.25">
      <c r="A29" s="77" t="s">
        <v>11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9"/>
      <c r="P29" s="57">
        <f>SUM(P27:P28)</f>
        <v>0</v>
      </c>
      <c r="Q29" s="57">
        <f>SUM(Q27:Q28)</f>
        <v>0</v>
      </c>
    </row>
    <row r="30" spans="1:17" x14ac:dyDescent="0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/>
      <c r="P30" s="13"/>
      <c r="Q30" s="13"/>
    </row>
    <row r="31" spans="1:17" ht="15" customHeight="1" x14ac:dyDescent="0.25">
      <c r="A31" s="83" t="s">
        <v>12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18">
        <f>P29+P25+P22+P19+P16+P13+P10+P6</f>
        <v>0</v>
      </c>
      <c r="Q31" s="18">
        <f>Q29+Q25+Q22+Q19+Q16+Q13+Q10+Q6</f>
        <v>0</v>
      </c>
    </row>
    <row r="32" spans="1:17" x14ac:dyDescent="0.3">
      <c r="A32" s="19"/>
      <c r="B32" s="20"/>
      <c r="C32" s="20"/>
      <c r="D32" s="20"/>
      <c r="E32" s="20"/>
      <c r="F32" s="21"/>
      <c r="G32" s="22"/>
      <c r="H32" s="20"/>
      <c r="I32" s="21"/>
      <c r="J32" s="23"/>
      <c r="K32" s="24"/>
      <c r="L32" s="19"/>
      <c r="M32" s="19"/>
      <c r="N32" s="19"/>
      <c r="O32" s="19"/>
      <c r="P32" s="19"/>
      <c r="Q32" s="19"/>
    </row>
    <row r="33" spans="1:17" ht="15" customHeight="1" x14ac:dyDescent="0.3">
      <c r="A33" s="19"/>
      <c r="B33" s="20"/>
      <c r="C33" s="84" t="s">
        <v>18</v>
      </c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19"/>
    </row>
    <row r="34" spans="1:17" x14ac:dyDescent="0.3">
      <c r="A34" s="19"/>
      <c r="B34" s="20"/>
      <c r="C34" s="25"/>
      <c r="D34" s="25"/>
      <c r="E34" s="25"/>
      <c r="F34" s="26"/>
      <c r="G34" s="25"/>
      <c r="H34" s="25"/>
      <c r="I34" s="25"/>
      <c r="J34" s="44"/>
      <c r="K34" s="26"/>
      <c r="L34" s="25"/>
      <c r="M34" s="67"/>
      <c r="N34" s="67"/>
      <c r="O34" s="25"/>
      <c r="P34" s="25"/>
      <c r="Q34" s="19"/>
    </row>
    <row r="35" spans="1:17" x14ac:dyDescent="0.3">
      <c r="A35" s="19"/>
      <c r="B35" s="20"/>
      <c r="C35" s="25"/>
      <c r="D35" s="25"/>
      <c r="E35" s="25"/>
      <c r="F35" s="26"/>
      <c r="G35" s="25"/>
      <c r="H35" s="25"/>
      <c r="I35" s="25"/>
      <c r="J35" s="44"/>
      <c r="K35" s="26"/>
      <c r="L35" s="25"/>
      <c r="M35" s="67"/>
      <c r="N35" s="67"/>
      <c r="O35" s="25"/>
      <c r="P35" s="25"/>
      <c r="Q35" s="19"/>
    </row>
    <row r="36" spans="1:17" x14ac:dyDescent="0.3">
      <c r="A36" s="19"/>
      <c r="B36" s="20"/>
      <c r="C36" s="25"/>
      <c r="D36" s="25"/>
      <c r="E36" s="25"/>
      <c r="F36" s="26"/>
      <c r="G36" s="25"/>
      <c r="H36" s="25"/>
      <c r="I36" s="25"/>
      <c r="J36" s="44"/>
      <c r="K36" s="26"/>
      <c r="L36" s="25"/>
      <c r="M36" s="67"/>
      <c r="N36" s="67"/>
      <c r="O36" s="25"/>
      <c r="P36" s="25"/>
      <c r="Q36" s="19"/>
    </row>
    <row r="37" spans="1:17" x14ac:dyDescent="0.3">
      <c r="A37" s="19"/>
      <c r="B37" s="20"/>
      <c r="C37" s="27"/>
      <c r="D37" s="27"/>
      <c r="E37" s="27"/>
      <c r="F37" s="28"/>
      <c r="G37" s="21"/>
      <c r="H37" s="29"/>
      <c r="I37" s="27"/>
      <c r="J37" s="21"/>
      <c r="K37" s="30"/>
      <c r="L37" s="31"/>
      <c r="M37" s="31"/>
      <c r="N37" s="31"/>
      <c r="O37" s="32"/>
      <c r="P37" s="32"/>
      <c r="Q37" s="19"/>
    </row>
    <row r="38" spans="1:17" x14ac:dyDescent="0.3">
      <c r="A38" s="19"/>
      <c r="B38" s="20"/>
      <c r="C38" s="85" t="s">
        <v>13</v>
      </c>
      <c r="D38" s="85"/>
      <c r="E38" s="85"/>
      <c r="F38" s="85"/>
      <c r="G38" s="85"/>
      <c r="H38" s="85"/>
      <c r="I38" s="85"/>
      <c r="J38" s="85"/>
      <c r="K38" s="85"/>
      <c r="L38" s="85"/>
      <c r="M38" s="68"/>
      <c r="N38" s="68"/>
      <c r="O38" s="32"/>
      <c r="P38" s="32"/>
      <c r="Q38" s="19"/>
    </row>
    <row r="39" spans="1:17" x14ac:dyDescent="0.2">
      <c r="A39" s="19"/>
      <c r="B39" s="20"/>
      <c r="C39" s="33"/>
      <c r="D39" s="33"/>
      <c r="E39" s="33"/>
      <c r="F39" s="34"/>
      <c r="G39" s="34"/>
      <c r="H39" s="35"/>
      <c r="I39" s="36" t="s">
        <v>14</v>
      </c>
      <c r="J39" s="37"/>
      <c r="K39" s="33"/>
      <c r="L39" s="33"/>
      <c r="M39" s="33"/>
      <c r="N39" s="33"/>
      <c r="O39" s="32"/>
      <c r="P39" s="32"/>
      <c r="Q39" s="19"/>
    </row>
    <row r="40" spans="1:17" x14ac:dyDescent="0.2">
      <c r="A40" s="19"/>
      <c r="B40" s="20"/>
      <c r="C40" s="33"/>
      <c r="D40" s="33"/>
      <c r="E40" s="33"/>
      <c r="F40" s="34"/>
      <c r="G40" s="34"/>
      <c r="H40" s="35"/>
      <c r="I40" s="36" t="s">
        <v>15</v>
      </c>
      <c r="J40" s="37"/>
      <c r="K40" s="33"/>
      <c r="L40" s="33"/>
      <c r="M40" s="33"/>
      <c r="N40" s="33"/>
      <c r="O40" s="32"/>
      <c r="P40" s="32"/>
      <c r="Q40" s="19"/>
    </row>
    <row r="41" spans="1:17" x14ac:dyDescent="0.2">
      <c r="A41" s="19"/>
      <c r="B41" s="20"/>
      <c r="C41" s="33"/>
      <c r="D41" s="33"/>
      <c r="E41" s="33"/>
      <c r="F41" s="34"/>
      <c r="G41" s="34"/>
      <c r="H41" s="35"/>
      <c r="I41" s="38" t="s">
        <v>16</v>
      </c>
      <c r="J41" s="37"/>
      <c r="K41" s="33"/>
      <c r="L41" s="33"/>
      <c r="M41" s="33"/>
      <c r="N41" s="33"/>
      <c r="O41" s="32"/>
      <c r="P41" s="32"/>
      <c r="Q41" s="19"/>
    </row>
    <row r="42" spans="1:17" x14ac:dyDescent="0.3">
      <c r="A42" s="19"/>
      <c r="B42" s="20"/>
      <c r="C42" s="39"/>
      <c r="D42" s="39"/>
      <c r="E42" s="39"/>
      <c r="F42" s="40"/>
      <c r="G42" s="39"/>
      <c r="H42" s="39"/>
      <c r="I42" s="39"/>
      <c r="J42" s="39"/>
      <c r="K42" s="40"/>
      <c r="L42" s="39"/>
      <c r="M42" s="39"/>
      <c r="N42" s="39"/>
      <c r="O42" s="32"/>
      <c r="P42" s="32"/>
      <c r="Q42" s="19"/>
    </row>
  </sheetData>
  <sortState xmlns:xlrd2="http://schemas.microsoft.com/office/spreadsheetml/2017/richdata2" ref="A4:F13">
    <sortCondition ref="B4"/>
  </sortState>
  <mergeCells count="19">
    <mergeCell ref="A22:O22"/>
    <mergeCell ref="A29:O29"/>
    <mergeCell ref="A31:O31"/>
    <mergeCell ref="C33:P33"/>
    <mergeCell ref="C38:L38"/>
    <mergeCell ref="A26:Q26"/>
    <mergeCell ref="A25:O25"/>
    <mergeCell ref="A23:Q23"/>
    <mergeCell ref="A4:Q4"/>
    <mergeCell ref="A6:O6"/>
    <mergeCell ref="A10:O10"/>
    <mergeCell ref="A7:Q7"/>
    <mergeCell ref="A11:Q11"/>
    <mergeCell ref="A13:O13"/>
    <mergeCell ref="A16:O16"/>
    <mergeCell ref="A14:Q14"/>
    <mergeCell ref="A17:Q17"/>
    <mergeCell ref="A20:Q20"/>
    <mergeCell ref="A19:O19"/>
  </mergeCells>
  <phoneticPr fontId="2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2025-08-06T19:39:27Z</dcterms:modified>
</cp:coreProperties>
</file>