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3" activeTab="3"/>
  </bookViews>
  <sheets>
    <sheet name="poziom -1" sheetId="1" r:id="rId1"/>
    <sheet name="poziom  - parter" sheetId="2" r:id="rId2"/>
    <sheet name="poziom-I piętro" sheetId="3" r:id="rId3"/>
    <sheet name="poziom - V piętro" sheetId="4" r:id="rId4"/>
  </sheets>
  <definedNames/>
  <calcPr fullCalcOnLoad="1"/>
</workbook>
</file>

<file path=xl/comments2.xml><?xml version="1.0" encoding="utf-8"?>
<comments xmlns="http://schemas.openxmlformats.org/spreadsheetml/2006/main">
  <authors>
    <author>kgrzesiak</author>
  </authors>
  <commentList>
    <comment ref="D7" authorId="0">
      <text>
        <r>
          <rPr>
            <b/>
            <sz val="8"/>
            <rFont val="Tahoma"/>
            <family val="2"/>
          </rPr>
          <t>kgrzesiak:</t>
        </r>
        <r>
          <rPr>
            <sz val="8"/>
            <rFont val="Tahoma"/>
            <family val="2"/>
          </rPr>
          <t xml:space="preserve">
01.2015</t>
        </r>
      </text>
    </comment>
    <comment ref="E7" authorId="0">
      <text>
        <r>
          <rPr>
            <b/>
            <sz val="8"/>
            <rFont val="Tahoma"/>
            <family val="2"/>
          </rPr>
          <t>kgrzesiak:</t>
        </r>
        <r>
          <rPr>
            <sz val="8"/>
            <rFont val="Tahoma"/>
            <family val="2"/>
          </rPr>
          <t xml:space="preserve">
01.2015</t>
        </r>
      </text>
    </comment>
  </commentList>
</comments>
</file>

<file path=xl/sharedStrings.xml><?xml version="1.0" encoding="utf-8"?>
<sst xmlns="http://schemas.openxmlformats.org/spreadsheetml/2006/main" count="782" uniqueCount="423">
  <si>
    <t>nr pom.</t>
  </si>
  <si>
    <t>nazwa pomieszczenia</t>
  </si>
  <si>
    <t>lp.</t>
  </si>
  <si>
    <t>SPIS POMIESZCZEŃ BUDYNKU FB</t>
  </si>
  <si>
    <t>korytarz</t>
  </si>
  <si>
    <t>komora kurzowa</t>
  </si>
  <si>
    <t>wentylatornia</t>
  </si>
  <si>
    <t>rozdzielnia elektryczna</t>
  </si>
  <si>
    <t>pomieszczenie pomp. p/poż</t>
  </si>
  <si>
    <t>klatka schodowa</t>
  </si>
  <si>
    <t>WC</t>
  </si>
  <si>
    <t>kabina higieniczna</t>
  </si>
  <si>
    <t>przedsionek szatni kobiet</t>
  </si>
  <si>
    <t>szatnia kobiet /161 os.</t>
  </si>
  <si>
    <t>umywalnia kobiet</t>
  </si>
  <si>
    <t>pomieszczenie porządkowe</t>
  </si>
  <si>
    <t>natryski kobiet</t>
  </si>
  <si>
    <t>WC kobiet</t>
  </si>
  <si>
    <t>przedsionek szatni mężczyzn</t>
  </si>
  <si>
    <t>szatnia mężczyzn /137 os.</t>
  </si>
  <si>
    <t>umywalnia / natryski</t>
  </si>
  <si>
    <t>WC mężczyzn</t>
  </si>
  <si>
    <t>wymiennikownia</t>
  </si>
  <si>
    <t>węzeł cieplny</t>
  </si>
  <si>
    <t>szatnia kobiet /119 os.</t>
  </si>
  <si>
    <t>przedsionek WC kobiet</t>
  </si>
  <si>
    <t>szatnia kobiet /157 os.</t>
  </si>
  <si>
    <t>holl główny dźwigowy</t>
  </si>
  <si>
    <t>dżwig osobowy</t>
  </si>
  <si>
    <t>dźwig osobowy</t>
  </si>
  <si>
    <t>dźwig szpitalny</t>
  </si>
  <si>
    <t>RAZEM</t>
  </si>
  <si>
    <t>1/68</t>
  </si>
  <si>
    <t>holl</t>
  </si>
  <si>
    <t>pracownia komputerowa</t>
  </si>
  <si>
    <t>1/69a</t>
  </si>
  <si>
    <t>pokój stażystów</t>
  </si>
  <si>
    <t>1/69b</t>
  </si>
  <si>
    <t>1/70</t>
  </si>
  <si>
    <t>1/71</t>
  </si>
  <si>
    <t>WC interesantów "N"</t>
  </si>
  <si>
    <t>1/72</t>
  </si>
  <si>
    <t>1/73</t>
  </si>
  <si>
    <t>WC interesantów "K"</t>
  </si>
  <si>
    <t>1/74</t>
  </si>
  <si>
    <t>1/75.1</t>
  </si>
  <si>
    <t>1/75.2</t>
  </si>
  <si>
    <t>1/75.3</t>
  </si>
  <si>
    <t>1/75.4</t>
  </si>
  <si>
    <t>1/75.5</t>
  </si>
  <si>
    <t>1/75.6</t>
  </si>
  <si>
    <t>1/76</t>
  </si>
  <si>
    <t>1/77</t>
  </si>
  <si>
    <t>1/77a</t>
  </si>
  <si>
    <t>1/77b</t>
  </si>
  <si>
    <t>1/78</t>
  </si>
  <si>
    <t>1/79</t>
  </si>
  <si>
    <t>WC personelu "K"</t>
  </si>
  <si>
    <t>1/80</t>
  </si>
  <si>
    <t>WC personelu "M"</t>
  </si>
  <si>
    <t>1/81</t>
  </si>
  <si>
    <t>1/83</t>
  </si>
  <si>
    <t>pokój socjalny personelu</t>
  </si>
  <si>
    <t>1/84</t>
  </si>
  <si>
    <t>1/85</t>
  </si>
  <si>
    <t>1/86</t>
  </si>
  <si>
    <t>1/87</t>
  </si>
  <si>
    <t>1/88</t>
  </si>
  <si>
    <t>1/89</t>
  </si>
  <si>
    <t>1/89a</t>
  </si>
  <si>
    <t>pomieszczenie mycia i dezynfekcji endoskopów</t>
  </si>
  <si>
    <t>1/90</t>
  </si>
  <si>
    <t>1/90a</t>
  </si>
  <si>
    <t>1/91</t>
  </si>
  <si>
    <t>1/92</t>
  </si>
  <si>
    <t>1/93</t>
  </si>
  <si>
    <t>1/94</t>
  </si>
  <si>
    <t>1/95</t>
  </si>
  <si>
    <t>1/95a</t>
  </si>
  <si>
    <t>1/96</t>
  </si>
  <si>
    <t>1/98</t>
  </si>
  <si>
    <t>1/99</t>
  </si>
  <si>
    <t>1/100</t>
  </si>
  <si>
    <t>archiwum</t>
  </si>
  <si>
    <t>1/101</t>
  </si>
  <si>
    <t>1/102</t>
  </si>
  <si>
    <t>1/103</t>
  </si>
  <si>
    <t>1/104</t>
  </si>
  <si>
    <t>1/105</t>
  </si>
  <si>
    <t>1/106</t>
  </si>
  <si>
    <t>1/107</t>
  </si>
  <si>
    <t>1/108</t>
  </si>
  <si>
    <t>1/109</t>
  </si>
  <si>
    <t>1/110</t>
  </si>
  <si>
    <t>1/111</t>
  </si>
  <si>
    <t>1/112</t>
  </si>
  <si>
    <t>sala odpraw-biblioteka</t>
  </si>
  <si>
    <t>pokój pielęgniarki oddziałowej</t>
  </si>
  <si>
    <t>gabinet Z-cy Kierownika Kliniki</t>
  </si>
  <si>
    <t>gabinet Kierownika Kliniki</t>
  </si>
  <si>
    <t>WC + natrysk</t>
  </si>
  <si>
    <t>2/67</t>
  </si>
  <si>
    <t>2/69</t>
  </si>
  <si>
    <t>2/70</t>
  </si>
  <si>
    <t>2/70a</t>
  </si>
  <si>
    <t>2/71</t>
  </si>
  <si>
    <t>2/72</t>
  </si>
  <si>
    <t>2/73</t>
  </si>
  <si>
    <t>2/74</t>
  </si>
  <si>
    <t>2/75</t>
  </si>
  <si>
    <t>2/76</t>
  </si>
  <si>
    <t>2/77</t>
  </si>
  <si>
    <t>2/78.1</t>
  </si>
  <si>
    <t>2/78.2</t>
  </si>
  <si>
    <t>2/78.3</t>
  </si>
  <si>
    <t>2/78.4</t>
  </si>
  <si>
    <t>2/78.5</t>
  </si>
  <si>
    <t>2/78.6</t>
  </si>
  <si>
    <t>2/79</t>
  </si>
  <si>
    <t>2/60</t>
  </si>
  <si>
    <t>2/81</t>
  </si>
  <si>
    <t>2/82</t>
  </si>
  <si>
    <t>2/83</t>
  </si>
  <si>
    <t>2/84</t>
  </si>
  <si>
    <t>2/85</t>
  </si>
  <si>
    <t>2/86</t>
  </si>
  <si>
    <t>2/87</t>
  </si>
  <si>
    <t>2/88</t>
  </si>
  <si>
    <t>2/89</t>
  </si>
  <si>
    <t>2/90</t>
  </si>
  <si>
    <t>2/91</t>
  </si>
  <si>
    <t>2/92</t>
  </si>
  <si>
    <t>2/93</t>
  </si>
  <si>
    <t>2/94</t>
  </si>
  <si>
    <t>2/95</t>
  </si>
  <si>
    <t>2/96</t>
  </si>
  <si>
    <t>2/97</t>
  </si>
  <si>
    <t>2/99</t>
  </si>
  <si>
    <t>2/100</t>
  </si>
  <si>
    <t>2/101</t>
  </si>
  <si>
    <t>2/102</t>
  </si>
  <si>
    <t>2/103</t>
  </si>
  <si>
    <t>2/104</t>
  </si>
  <si>
    <t>2/105</t>
  </si>
  <si>
    <t>2/107</t>
  </si>
  <si>
    <t>2/108</t>
  </si>
  <si>
    <t>2/109</t>
  </si>
  <si>
    <t>2/110</t>
  </si>
  <si>
    <t>2/111</t>
  </si>
  <si>
    <t>2/111a</t>
  </si>
  <si>
    <t>2/112</t>
  </si>
  <si>
    <t>2/112a</t>
  </si>
  <si>
    <t>2/113</t>
  </si>
  <si>
    <t>2/114</t>
  </si>
  <si>
    <t>2/115</t>
  </si>
  <si>
    <t>2/116</t>
  </si>
  <si>
    <t>2/121</t>
  </si>
  <si>
    <t>2/122</t>
  </si>
  <si>
    <t>2/123</t>
  </si>
  <si>
    <t>2/124</t>
  </si>
  <si>
    <t>2/124a</t>
  </si>
  <si>
    <t>2/124b</t>
  </si>
  <si>
    <t>2/125</t>
  </si>
  <si>
    <t>2/126</t>
  </si>
  <si>
    <t>2/127</t>
  </si>
  <si>
    <t>2/128</t>
  </si>
  <si>
    <t>2/130</t>
  </si>
  <si>
    <t>2/131</t>
  </si>
  <si>
    <t>2/132</t>
  </si>
  <si>
    <t>WC interesantów "M"</t>
  </si>
  <si>
    <t>punkt dystrybucji dla sieci logicznej</t>
  </si>
  <si>
    <t>sala odpraw - biblioteka</t>
  </si>
  <si>
    <t>6/54</t>
  </si>
  <si>
    <t>6/54a</t>
  </si>
  <si>
    <t>6/55a</t>
  </si>
  <si>
    <t>6/56</t>
  </si>
  <si>
    <t>6/57</t>
  </si>
  <si>
    <t>6/57a</t>
  </si>
  <si>
    <t>6/58</t>
  </si>
  <si>
    <t>6/59</t>
  </si>
  <si>
    <t>6/63</t>
  </si>
  <si>
    <t>6/65; 65a</t>
  </si>
  <si>
    <t>6/66; 6/66a</t>
  </si>
  <si>
    <t>6/67</t>
  </si>
  <si>
    <t>6/68</t>
  </si>
  <si>
    <t>6/69</t>
  </si>
  <si>
    <t>6/70</t>
  </si>
  <si>
    <t>6/71</t>
  </si>
  <si>
    <t>6/72</t>
  </si>
  <si>
    <t>6/73</t>
  </si>
  <si>
    <t>6/74</t>
  </si>
  <si>
    <t>6/74a</t>
  </si>
  <si>
    <t>6/75</t>
  </si>
  <si>
    <t>6/76</t>
  </si>
  <si>
    <t>6/76a</t>
  </si>
  <si>
    <t>6/77</t>
  </si>
  <si>
    <t>6/78</t>
  </si>
  <si>
    <t>6/79</t>
  </si>
  <si>
    <t>przedsionek</t>
  </si>
  <si>
    <t>sekretariat Kliniki</t>
  </si>
  <si>
    <t>pokój lekarza</t>
  </si>
  <si>
    <t>pracownia endoskopowa - pokój badań</t>
  </si>
  <si>
    <t>pow. [m2]</t>
  </si>
  <si>
    <t>SPIS POMIESZCZEŃ BUDYNKU FB - PRZYZIEMIE</t>
  </si>
  <si>
    <t>-1/68</t>
  </si>
  <si>
    <t>-1/69</t>
  </si>
  <si>
    <t>-1/70</t>
  </si>
  <si>
    <t>-1/71</t>
  </si>
  <si>
    <t>-1/72</t>
  </si>
  <si>
    <t>-1/73</t>
  </si>
  <si>
    <t>-1/74</t>
  </si>
  <si>
    <t>-1/75</t>
  </si>
  <si>
    <t>-1/76</t>
  </si>
  <si>
    <t>-1/77</t>
  </si>
  <si>
    <t>-1/78</t>
  </si>
  <si>
    <t>-1/79</t>
  </si>
  <si>
    <t>-1/80</t>
  </si>
  <si>
    <t>-1/81</t>
  </si>
  <si>
    <t>-1/82</t>
  </si>
  <si>
    <t>-1/83</t>
  </si>
  <si>
    <t>-1/84</t>
  </si>
  <si>
    <t>-1/85</t>
  </si>
  <si>
    <t>-1/86</t>
  </si>
  <si>
    <t>-1/87</t>
  </si>
  <si>
    <t>-1/88</t>
  </si>
  <si>
    <t>-1/89</t>
  </si>
  <si>
    <t>-1/90</t>
  </si>
  <si>
    <t>-1/91</t>
  </si>
  <si>
    <t>-1/92</t>
  </si>
  <si>
    <t>-1/93</t>
  </si>
  <si>
    <t>-1/94</t>
  </si>
  <si>
    <t>-1/95</t>
  </si>
  <si>
    <t>-1/96</t>
  </si>
  <si>
    <t>-1/97</t>
  </si>
  <si>
    <t>-1/98</t>
  </si>
  <si>
    <t>-1/99</t>
  </si>
  <si>
    <t>-1/100</t>
  </si>
  <si>
    <t>-1/101</t>
  </si>
  <si>
    <t>-1/102</t>
  </si>
  <si>
    <t>-1/103</t>
  </si>
  <si>
    <t>-1/104</t>
  </si>
  <si>
    <t>-1/105</t>
  </si>
  <si>
    <t>-1/106</t>
  </si>
  <si>
    <t>-1/107</t>
  </si>
  <si>
    <t>-1/108</t>
  </si>
  <si>
    <t>-1/109</t>
  </si>
  <si>
    <t>-1/110</t>
  </si>
  <si>
    <t>-1/111</t>
  </si>
  <si>
    <t>-1/112</t>
  </si>
  <si>
    <t>-1/113</t>
  </si>
  <si>
    <t>-1/114</t>
  </si>
  <si>
    <t>-1/115</t>
  </si>
  <si>
    <t>-1/116a</t>
  </si>
  <si>
    <t>-1/116</t>
  </si>
  <si>
    <t>-1/117</t>
  </si>
  <si>
    <t>-1/118</t>
  </si>
  <si>
    <t>-1/119</t>
  </si>
  <si>
    <t>-1/120</t>
  </si>
  <si>
    <t>-1/121</t>
  </si>
  <si>
    <t>-1/122</t>
  </si>
  <si>
    <t>-1/123</t>
  </si>
  <si>
    <t>-1/124</t>
  </si>
  <si>
    <t>-1/125</t>
  </si>
  <si>
    <t>-1/126</t>
  </si>
  <si>
    <t>-1/129;129a</t>
  </si>
  <si>
    <t>-1/130.1</t>
  </si>
  <si>
    <t>-1/130.2</t>
  </si>
  <si>
    <t>-1/130.3</t>
  </si>
  <si>
    <t>-1/130.4</t>
  </si>
  <si>
    <t>-1/130.5</t>
  </si>
  <si>
    <t>-1/130.6</t>
  </si>
  <si>
    <t>-1/56</t>
  </si>
  <si>
    <t>SPIS POMIESZCZEŃ BUDYNKU FB - PARTER</t>
  </si>
  <si>
    <t>SPIS POMIESZCZEŃ BUDYNKU FB - I PIĘTRO</t>
  </si>
  <si>
    <t>6/60;61</t>
  </si>
  <si>
    <t>pracownia badań urodynamicznych Urologia</t>
  </si>
  <si>
    <t>Brudownik Chirurgia Małoinwazyjna</t>
  </si>
  <si>
    <t>magazyn gospodarczy ChM</t>
  </si>
  <si>
    <t>pokój pielęgniarki oddziałowej ChM</t>
  </si>
  <si>
    <t>pokój lekarzy ChM</t>
  </si>
  <si>
    <t>pokój lekarzy Urologia</t>
  </si>
  <si>
    <t>pracownia endoskopowa pokój badań Urologia</t>
  </si>
  <si>
    <t>Pracownia przygotowawcza endoskopii Urologia</t>
  </si>
  <si>
    <t>pracownia USG Urologia</t>
  </si>
  <si>
    <t>pomieszczenie gospodarcze Urologia</t>
  </si>
  <si>
    <t>próby kliniczne Urologia</t>
  </si>
  <si>
    <t>magazyn Urologia</t>
  </si>
  <si>
    <t xml:space="preserve">WC pacjenta "N" </t>
  </si>
  <si>
    <t>sprzęt porządkowy Urologia</t>
  </si>
  <si>
    <t>archiwum Urologia</t>
  </si>
  <si>
    <t>sala odpraw-biblioteka Urologia</t>
  </si>
  <si>
    <t>WC personelu "K" Urologia</t>
  </si>
  <si>
    <t>WC personelu "M" Urologia</t>
  </si>
  <si>
    <t>pokój badań klinicznych Urologia</t>
  </si>
  <si>
    <t>sekretariat kliniki Urologia</t>
  </si>
  <si>
    <t>gabinet Z-cy Kierownika Kliniki Urologia</t>
  </si>
  <si>
    <t>gabinet Kierownika Kliniki Urologia</t>
  </si>
  <si>
    <t>wspólne</t>
  </si>
  <si>
    <t>Dział Statystyki i Dokumentacji Medycznej</t>
  </si>
  <si>
    <t>pokój asystentów Urologia</t>
  </si>
  <si>
    <t>pow [m2]</t>
  </si>
  <si>
    <t>depozyt rzeczy pacjenta</t>
  </si>
  <si>
    <t>powierzchnia [m2]</t>
  </si>
  <si>
    <t>nazwa komórki</t>
  </si>
  <si>
    <t>Klinika Urologii i Onkologii Urologicznej</t>
  </si>
  <si>
    <t xml:space="preserve">WC personelu "M" </t>
  </si>
  <si>
    <t xml:space="preserve">WC personelu "K" </t>
  </si>
  <si>
    <t>Klinika Angiologii, Nadciśnienia Tętniczego i Diabetologii</t>
  </si>
  <si>
    <t xml:space="preserve">pokój pielęgniarki oddziałowej </t>
  </si>
  <si>
    <t xml:space="preserve">dyżurka lekarska </t>
  </si>
  <si>
    <t xml:space="preserve">sekretariat medyczny </t>
  </si>
  <si>
    <t xml:space="preserve">sekretariat kliniki </t>
  </si>
  <si>
    <t xml:space="preserve">gabinet Kierownika Kliniki </t>
  </si>
  <si>
    <t xml:space="preserve">WC + natrysk </t>
  </si>
  <si>
    <t>Klinika Chirurgii Naczyniowej, Ogólnej i Transplantacyjnej</t>
  </si>
  <si>
    <t xml:space="preserve">WC interesantów "M" </t>
  </si>
  <si>
    <t xml:space="preserve">WC interesantów "N" </t>
  </si>
  <si>
    <t xml:space="preserve">pomieszczenie gospodarcze </t>
  </si>
  <si>
    <t xml:space="preserve">archiwum </t>
  </si>
  <si>
    <t>pracownia pomiaru sztywności tętnic</t>
  </si>
  <si>
    <t>dyżurka lekarska</t>
  </si>
  <si>
    <t>Klinika Gastroenetrologii i Hepatologii</t>
  </si>
  <si>
    <t>Pomieszczenie socjalne kierowców</t>
  </si>
  <si>
    <t>Magazyn odzieży pracowniczej</t>
  </si>
  <si>
    <t>magazyn depozytu rzeczy pacjenta</t>
  </si>
  <si>
    <t>1/68d</t>
  </si>
  <si>
    <t>przeznaczenie</t>
  </si>
  <si>
    <t>Dział Teleinformatyki</t>
  </si>
  <si>
    <t>Uniwersytet Medyczny</t>
  </si>
  <si>
    <t xml:space="preserve">laboratorium naukowe </t>
  </si>
  <si>
    <t xml:space="preserve">punkt dystrybucji dla sieci logicznej </t>
  </si>
  <si>
    <t>pomieszczenie techniczne</t>
  </si>
  <si>
    <t>pracownia elektrogastrografii</t>
  </si>
  <si>
    <t>Pracownia ultrasonografii zabiegowej Urologia</t>
  </si>
  <si>
    <t>Biuro ds.. Transplantacji</t>
  </si>
  <si>
    <t xml:space="preserve">magazyn </t>
  </si>
  <si>
    <t xml:space="preserve">pomieszczenia gospodarcze </t>
  </si>
  <si>
    <t xml:space="preserve">pokój socjalny presonelu </t>
  </si>
  <si>
    <t xml:space="preserve">pracownia segmentarnego pomiaru ciśnień prób wysiłkowych </t>
  </si>
  <si>
    <t>pracownia kapilaroskopii</t>
  </si>
  <si>
    <t xml:space="preserve">pracownia USG serca i naczyń </t>
  </si>
  <si>
    <t xml:space="preserve">pracownia USG jamy brzusznej </t>
  </si>
  <si>
    <t xml:space="preserve">pokój lekarzy </t>
  </si>
  <si>
    <t xml:space="preserve">pokój lekarza </t>
  </si>
  <si>
    <t xml:space="preserve">sala odpraw-biblioteka </t>
  </si>
  <si>
    <t xml:space="preserve">przeznaczenie </t>
  </si>
  <si>
    <t xml:space="preserve">nazwa komórki </t>
  </si>
  <si>
    <t>pracownia ultrasonografii</t>
  </si>
  <si>
    <t>pokój badań klinicznych</t>
  </si>
  <si>
    <t>WC personelu</t>
  </si>
  <si>
    <t>Klucze powierzchniowe bez części wspólnych</t>
  </si>
  <si>
    <t>Ośrodek kosztów</t>
  </si>
  <si>
    <t>Konto</t>
  </si>
  <si>
    <r>
      <t>Powierzchnia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</si>
  <si>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Razem</t>
  </si>
  <si>
    <t>BUDYNEK FB PRZYZIEMIE</t>
  </si>
  <si>
    <t>Dział Logistyki - Zaopatrzenie</t>
  </si>
  <si>
    <t>550-90-9910</t>
  </si>
  <si>
    <t>BUDYNEK FB PARTER</t>
  </si>
  <si>
    <t>Dział Statystyki i Dokumentacj Medycznej</t>
  </si>
  <si>
    <t>540-00-9605</t>
  </si>
  <si>
    <t>Oddział Kliniczny Chirurgii Małoinwazyjnej i Proktologicznej</t>
  </si>
  <si>
    <t>500-05-4500</t>
  </si>
  <si>
    <t>Oddział Kliniczny Urologiczny</t>
  </si>
  <si>
    <t>500-02-4640</t>
  </si>
  <si>
    <t>Pracownia Badań Urodynamicznych KLU</t>
  </si>
  <si>
    <t>513-02-7991</t>
  </si>
  <si>
    <t>Oddział Kliniczny Angiologii, Nadciśnienia Tętniczego i Diabetologii</t>
  </si>
  <si>
    <t>500-09-4120</t>
  </si>
  <si>
    <t>Endoskopowa Pracownia Diagnostyczna KLU</t>
  </si>
  <si>
    <t>513-02-7910</t>
  </si>
  <si>
    <t>BUDYNEK FB 1 PIĘTRO</t>
  </si>
  <si>
    <t>505-60-0802</t>
  </si>
  <si>
    <t>Oddział Kliniczny Chirurgii Naczyniowej, Chirurgii Ogólnej</t>
  </si>
  <si>
    <t>500-08-4530</t>
  </si>
  <si>
    <t>Oddział Kliniczny Reumatologii i Chorób Wewnętrznych</t>
  </si>
  <si>
    <t>500-03-4280</t>
  </si>
  <si>
    <t>Dydaktyka  Klinika Urologii i Onkologi Urologicznej</t>
  </si>
  <si>
    <t>504-02-9410</t>
  </si>
  <si>
    <t>Dydaktyka  Klinika Angiologii, Nadciśnienia Tętniczego i Diabetologii</t>
  </si>
  <si>
    <t>504-09-9410</t>
  </si>
  <si>
    <t>Dydaktyka  Klinika Chirurgii Naczyniowej Ogólnej i Transplantologicznej</t>
  </si>
  <si>
    <t>504-08-9410</t>
  </si>
  <si>
    <t>Dyd. Kl Gastroenterologii i Hepatologii</t>
  </si>
  <si>
    <t>1.65</t>
  </si>
  <si>
    <t>1.66</t>
  </si>
  <si>
    <t>punkt xero</t>
  </si>
  <si>
    <t>fryzjer</t>
  </si>
  <si>
    <t>izba przyjęć ginekologiczno-położnicza</t>
  </si>
  <si>
    <t>Izba Przyjęć Ginekologiczno-Położnicza</t>
  </si>
  <si>
    <t>535-19-4900</t>
  </si>
  <si>
    <t>Punkt ksero 
Elżbieta Śniegula</t>
  </si>
  <si>
    <t>Salon fryzjerski ALFAHAIR</t>
  </si>
  <si>
    <t>Dział Higieny Szpitalnej i Transportu Wewnętrznego</t>
  </si>
  <si>
    <t>540-00-9614</t>
  </si>
  <si>
    <t>pokój konsulatacyjny</t>
  </si>
  <si>
    <t>gabinet Z-ce Kierownika Kliniki</t>
  </si>
  <si>
    <t>Klinika Reumatologii i Chorób Wewnętrznych</t>
  </si>
  <si>
    <t>pokój pielęgniarek oddziałowych</t>
  </si>
  <si>
    <t>Klinika Angiologii, Nadciśnienia Tętniczego i Diabetologii/Klinika Reumatologii i Chorób Wewnętrznych</t>
  </si>
  <si>
    <t>wymiary holu do korekty (brak prawidłowych danych)</t>
  </si>
  <si>
    <t>2/77a</t>
  </si>
  <si>
    <t>2/77b</t>
  </si>
  <si>
    <t>wrzesień 2019</t>
  </si>
  <si>
    <t>Klinika Chirurgii Naczyniowej, Ogólnej i Transplantacyjnej/Klinika Reumatologii i Chorób Wewnętrznych</t>
  </si>
  <si>
    <t>505-60-0835</t>
  </si>
  <si>
    <t>505-60-0834</t>
  </si>
  <si>
    <t>2019-10</t>
  </si>
  <si>
    <t>(połączono: 2.116, 2.117, 2.118, 2.119)</t>
  </si>
  <si>
    <t>sekretariat kliniki reumatologii i chorób wewnętrznych</t>
  </si>
  <si>
    <t>gabinet Kierownika Kliniki Reumatologii i Chorób Wewnętrznych</t>
  </si>
  <si>
    <t>1/69</t>
  </si>
  <si>
    <t>Klinika Chirurgii Ogólnej, Małoiwazyjnej i Endokrynologicznej</t>
  </si>
  <si>
    <t>połączono pomieszczenia 1/68b, 1/68a, 1/70 i 1/70a</t>
  </si>
  <si>
    <t>Dział Higieny i Transportu Wewnętrznego Pacjentów</t>
  </si>
  <si>
    <t>Klinika Chirurgii Ogólnej, Małoiwazyjnej i Endokrynologicznej/klinika Urologii i Onkologii Urologicznej</t>
  </si>
  <si>
    <t>2020-02</t>
  </si>
  <si>
    <t>malowanie pomieszczenia oraz stolarki drzwiowej wraz z ościeżnicą umożliwiającej komunikację ze wszystkimi pomieszczeniami z korytarza</t>
  </si>
  <si>
    <t>holl - korytarz (część od wind do drzwi wydzielających budynek FA)</t>
  </si>
  <si>
    <t>renowacja stolarki drzwiowej wraz z ościeżnicą</t>
  </si>
  <si>
    <t>malowanie pomieszczenia oraz stolarki drzwiowej wraz z ościeżnicą umożliwiającej komunikację ze wszystkimi pomieszczeniami z korytarza, wymiana 15 sztuk kasetonów sufitowych</t>
  </si>
  <si>
    <t xml:space="preserve">renowacja stolarki drzwiowej wraz z ościeżnicą - 1 sztuka </t>
  </si>
  <si>
    <t>renowacja stolarki drzwiowej wraz z ościeżnicą - 3 sztuki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</si>
</sst>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b/>
      <sz val="11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2" fontId="4" fillId="0" borderId="10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2" fontId="4" fillId="32" borderId="10" xfId="0" applyNumberFormat="1" applyFont="1" applyFill="1" applyBorder="1" applyAlignment="1">
      <alignment wrapText="1"/>
    </xf>
    <xf numFmtId="0" fontId="5" fillId="32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4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right"/>
    </xf>
    <xf numFmtId="2" fontId="4" fillId="32" borderId="10" xfId="0" applyNumberFormat="1" applyFont="1" applyFill="1" applyBorder="1" applyAlignment="1">
      <alignment/>
    </xf>
    <xf numFmtId="0" fontId="5" fillId="32" borderId="12" xfId="0" applyFont="1" applyFill="1" applyBorder="1" applyAlignment="1">
      <alignment horizontal="left" wrapText="1"/>
    </xf>
    <xf numFmtId="0" fontId="4" fillId="32" borderId="0" xfId="0" applyFont="1" applyFill="1" applyAlignment="1">
      <alignment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0" fontId="4" fillId="32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32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right"/>
    </xf>
    <xf numFmtId="2" fontId="4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/>
    </xf>
    <xf numFmtId="2" fontId="4" fillId="32" borderId="11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right"/>
    </xf>
    <xf numFmtId="2" fontId="4" fillId="32" borderId="0" xfId="0" applyNumberFormat="1" applyFont="1" applyFill="1" applyAlignment="1">
      <alignment/>
    </xf>
    <xf numFmtId="2" fontId="7" fillId="32" borderId="10" xfId="0" applyNumberFormat="1" applyFont="1" applyFill="1" applyBorder="1" applyAlignment="1">
      <alignment/>
    </xf>
    <xf numFmtId="2" fontId="4" fillId="32" borderId="10" xfId="0" applyNumberFormat="1" applyFont="1" applyFill="1" applyBorder="1" applyAlignment="1">
      <alignment wrapText="1"/>
    </xf>
    <xf numFmtId="2" fontId="6" fillId="32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 horizontal="right"/>
    </xf>
    <xf numFmtId="0" fontId="4" fillId="32" borderId="10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right"/>
    </xf>
    <xf numFmtId="2" fontId="4" fillId="32" borderId="0" xfId="0" applyNumberFormat="1" applyFont="1" applyFill="1" applyAlignment="1">
      <alignment/>
    </xf>
    <xf numFmtId="2" fontId="4" fillId="32" borderId="0" xfId="0" applyNumberFormat="1" applyFont="1" applyFill="1" applyAlignment="1">
      <alignment wrapText="1"/>
    </xf>
    <xf numFmtId="0" fontId="4" fillId="32" borderId="0" xfId="0" applyFont="1" applyFill="1" applyAlignment="1">
      <alignment wrapText="1"/>
    </xf>
    <xf numFmtId="0" fontId="4" fillId="33" borderId="10" xfId="0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right"/>
    </xf>
    <xf numFmtId="2" fontId="4" fillId="33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wrapText="1"/>
    </xf>
    <xf numFmtId="2" fontId="4" fillId="0" borderId="0" xfId="0" applyNumberFormat="1" applyFont="1" applyAlignment="1">
      <alignment/>
    </xf>
    <xf numFmtId="2" fontId="4" fillId="33" borderId="10" xfId="0" applyNumberFormat="1" applyFont="1" applyFill="1" applyBorder="1" applyAlignment="1">
      <alignment wrapText="1"/>
    </xf>
    <xf numFmtId="2" fontId="6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7" fontId="4" fillId="32" borderId="0" xfId="0" applyNumberFormat="1" applyFont="1" applyFill="1" applyAlignment="1">
      <alignment/>
    </xf>
    <xf numFmtId="0" fontId="4" fillId="33" borderId="13" xfId="0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/>
    </xf>
    <xf numFmtId="2" fontId="4" fillId="33" borderId="14" xfId="0" applyNumberFormat="1" applyFont="1" applyFill="1" applyBorder="1" applyAlignment="1">
      <alignment wrapText="1"/>
    </xf>
    <xf numFmtId="2" fontId="4" fillId="33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 horizontal="right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 wrapText="1"/>
    </xf>
    <xf numFmtId="17" fontId="4" fillId="32" borderId="0" xfId="0" applyNumberFormat="1" applyFont="1" applyFill="1" applyAlignment="1">
      <alignment/>
    </xf>
    <xf numFmtId="0" fontId="4" fillId="34" borderId="13" xfId="0" applyFont="1" applyFill="1" applyBorder="1" applyAlignment="1">
      <alignment horizontal="right"/>
    </xf>
    <xf numFmtId="0" fontId="4" fillId="32" borderId="13" xfId="0" applyFont="1" applyFill="1" applyBorder="1" applyAlignment="1">
      <alignment horizontal="right"/>
    </xf>
    <xf numFmtId="0" fontId="4" fillId="35" borderId="13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right"/>
    </xf>
    <xf numFmtId="2" fontId="4" fillId="35" borderId="10" xfId="0" applyNumberFormat="1" applyFont="1" applyFill="1" applyBorder="1" applyAlignment="1">
      <alignment/>
    </xf>
    <xf numFmtId="2" fontId="4" fillId="35" borderId="11" xfId="0" applyNumberFormat="1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right"/>
    </xf>
    <xf numFmtId="2" fontId="4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2" fontId="4" fillId="32" borderId="15" xfId="0" applyNumberFormat="1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10" fillId="36" borderId="10" xfId="0" applyFont="1" applyFill="1" applyBorder="1" applyAlignment="1">
      <alignment horizontal="right" vertical="center" wrapText="1"/>
    </xf>
    <xf numFmtId="4" fontId="10" fillId="36" borderId="10" xfId="0" applyNumberFormat="1" applyFont="1" applyFill="1" applyBorder="1" applyAlignment="1">
      <alignment horizontal="right" vertical="center" wrapText="1"/>
    </xf>
    <xf numFmtId="2" fontId="4" fillId="35" borderId="11" xfId="0" applyNumberFormat="1" applyFont="1" applyFill="1" applyBorder="1" applyAlignment="1">
      <alignment wrapText="1"/>
    </xf>
    <xf numFmtId="0" fontId="6" fillId="35" borderId="10" xfId="0" applyFont="1" applyFill="1" applyBorder="1" applyAlignment="1">
      <alignment wrapText="1"/>
    </xf>
    <xf numFmtId="17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2" fontId="4" fillId="35" borderId="10" xfId="0" applyNumberFormat="1" applyFont="1" applyFill="1" applyBorder="1" applyAlignment="1">
      <alignment wrapText="1"/>
    </xf>
    <xf numFmtId="0" fontId="4" fillId="37" borderId="10" xfId="0" applyFont="1" applyFill="1" applyBorder="1" applyAlignment="1">
      <alignment/>
    </xf>
    <xf numFmtId="0" fontId="4" fillId="37" borderId="10" xfId="0" applyFont="1" applyFill="1" applyBorder="1" applyAlignment="1">
      <alignment horizontal="right"/>
    </xf>
    <xf numFmtId="2" fontId="4" fillId="37" borderId="10" xfId="0" applyNumberFormat="1" applyFont="1" applyFill="1" applyBorder="1" applyAlignment="1">
      <alignment/>
    </xf>
    <xf numFmtId="0" fontId="6" fillId="37" borderId="10" xfId="0" applyFont="1" applyFill="1" applyBorder="1" applyAlignment="1">
      <alignment wrapText="1"/>
    </xf>
    <xf numFmtId="17" fontId="4" fillId="37" borderId="0" xfId="0" applyNumberFormat="1" applyFont="1" applyFill="1" applyAlignment="1">
      <alignment/>
    </xf>
    <xf numFmtId="0" fontId="4" fillId="37" borderId="0" xfId="0" applyFont="1" applyFill="1" applyAlignment="1">
      <alignment/>
    </xf>
    <xf numFmtId="0" fontId="4" fillId="37" borderId="10" xfId="0" applyFont="1" applyFill="1" applyBorder="1" applyAlignment="1">
      <alignment wrapText="1"/>
    </xf>
    <xf numFmtId="2" fontId="47" fillId="33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2" fontId="4" fillId="36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right"/>
    </xf>
    <xf numFmtId="2" fontId="4" fillId="36" borderId="10" xfId="0" applyNumberFormat="1" applyFont="1" applyFill="1" applyBorder="1" applyAlignment="1">
      <alignment/>
    </xf>
    <xf numFmtId="17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2" fontId="4" fillId="36" borderId="10" xfId="0" applyNumberFormat="1" applyFont="1" applyFill="1" applyBorder="1" applyAlignment="1">
      <alignment wrapText="1"/>
    </xf>
    <xf numFmtId="0" fontId="4" fillId="37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49" fontId="4" fillId="35" borderId="10" xfId="0" applyNumberFormat="1" applyFont="1" applyFill="1" applyBorder="1" applyAlignment="1">
      <alignment horizontal="right"/>
    </xf>
    <xf numFmtId="2" fontId="4" fillId="35" borderId="11" xfId="0" applyNumberFormat="1" applyFont="1" applyFill="1" applyBorder="1" applyAlignment="1">
      <alignment/>
    </xf>
    <xf numFmtId="0" fontId="4" fillId="37" borderId="10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right"/>
    </xf>
    <xf numFmtId="0" fontId="0" fillId="7" borderId="10" xfId="0" applyFill="1" applyBorder="1" applyAlignment="1">
      <alignment horizontal="center" vertical="center"/>
    </xf>
    <xf numFmtId="2" fontId="4" fillId="7" borderId="10" xfId="0" applyNumberFormat="1" applyFont="1" applyFill="1" applyBorder="1" applyAlignment="1">
      <alignment horizontal="right" vertical="center"/>
    </xf>
    <xf numFmtId="2" fontId="4" fillId="7" borderId="11" xfId="0" applyNumberFormat="1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right"/>
    </xf>
    <xf numFmtId="2" fontId="4" fillId="7" borderId="10" xfId="0" applyNumberFormat="1" applyFont="1" applyFill="1" applyBorder="1" applyAlignment="1">
      <alignment/>
    </xf>
    <xf numFmtId="2" fontId="4" fillId="7" borderId="11" xfId="0" applyNumberFormat="1" applyFont="1" applyFill="1" applyBorder="1" applyAlignment="1">
      <alignment wrapText="1"/>
    </xf>
    <xf numFmtId="0" fontId="4" fillId="7" borderId="10" xfId="0" applyFont="1" applyFill="1" applyBorder="1" applyAlignment="1">
      <alignment wrapText="1"/>
    </xf>
    <xf numFmtId="0" fontId="1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0" fillId="37" borderId="0" xfId="0" applyFill="1" applyAlignment="1">
      <alignment/>
    </xf>
    <xf numFmtId="0" fontId="1" fillId="37" borderId="12" xfId="0" applyFont="1" applyFill="1" applyBorder="1" applyAlignment="1">
      <alignment horizontal="center"/>
    </xf>
    <xf numFmtId="49" fontId="1" fillId="37" borderId="10" xfId="0" applyNumberFormat="1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0" fillId="37" borderId="10" xfId="0" applyFill="1" applyBorder="1" applyAlignment="1">
      <alignment horizontal="right"/>
    </xf>
    <xf numFmtId="2" fontId="0" fillId="37" borderId="10" xfId="0" applyNumberFormat="1" applyFill="1" applyBorder="1" applyAlignment="1">
      <alignment/>
    </xf>
    <xf numFmtId="49" fontId="0" fillId="37" borderId="10" xfId="0" applyNumberFormat="1" applyFill="1" applyBorder="1" applyAlignment="1">
      <alignment wrapText="1"/>
    </xf>
    <xf numFmtId="2" fontId="4" fillId="37" borderId="10" xfId="0" applyNumberFormat="1" applyFont="1" applyFill="1" applyBorder="1" applyAlignment="1">
      <alignment wrapText="1"/>
    </xf>
    <xf numFmtId="49" fontId="0" fillId="37" borderId="0" xfId="0" applyNumberFormat="1" applyFill="1" applyAlignment="1">
      <alignment wrapText="1"/>
    </xf>
    <xf numFmtId="0" fontId="0" fillId="37" borderId="0" xfId="0" applyFill="1" applyAlignment="1">
      <alignment wrapText="1"/>
    </xf>
    <xf numFmtId="0" fontId="1" fillId="37" borderId="0" xfId="0" applyFont="1" applyFill="1" applyAlignment="1">
      <alignment horizontal="center" wrapText="1"/>
    </xf>
    <xf numFmtId="0" fontId="0" fillId="37" borderId="10" xfId="0" applyFill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horizontal="left" vertical="center" wrapText="1"/>
    </xf>
    <xf numFmtId="0" fontId="4" fillId="32" borderId="18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/>
    </xf>
    <xf numFmtId="0" fontId="7" fillId="32" borderId="16" xfId="0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right"/>
    </xf>
    <xf numFmtId="2" fontId="4" fillId="36" borderId="10" xfId="0" applyNumberFormat="1" applyFont="1" applyFill="1" applyBorder="1" applyAlignment="1">
      <alignment horizontal="center" vertical="center" wrapText="1"/>
    </xf>
    <xf numFmtId="2" fontId="4" fillId="36" borderId="10" xfId="0" applyNumberFormat="1" applyFont="1" applyFill="1" applyBorder="1" applyAlignment="1">
      <alignment horizontal="right" vertical="center"/>
    </xf>
    <xf numFmtId="0" fontId="0" fillId="36" borderId="10" xfId="0" applyFill="1" applyBorder="1" applyAlignment="1">
      <alignment horizontal="right" vertical="center"/>
    </xf>
    <xf numFmtId="0" fontId="0" fillId="36" borderId="10" xfId="0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right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49" fontId="4" fillId="35" borderId="15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 wrapText="1"/>
    </xf>
    <xf numFmtId="2" fontId="4" fillId="36" borderId="13" xfId="0" applyNumberFormat="1" applyFont="1" applyFill="1" applyBorder="1" applyAlignment="1">
      <alignment horizontal="right" vertical="center"/>
    </xf>
    <xf numFmtId="2" fontId="4" fillId="36" borderId="17" xfId="0" applyNumberFormat="1" applyFont="1" applyFill="1" applyBorder="1" applyAlignment="1">
      <alignment horizontal="right" vertical="center"/>
    </xf>
    <xf numFmtId="2" fontId="4" fillId="36" borderId="18" xfId="0" applyNumberFormat="1" applyFont="1" applyFill="1" applyBorder="1" applyAlignment="1">
      <alignment horizontal="right" vertical="center"/>
    </xf>
    <xf numFmtId="0" fontId="1" fillId="37" borderId="11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zoomScalePageLayoutView="0" workbookViewId="0" topLeftCell="A58">
      <selection activeCell="E78" sqref="E78:F78"/>
    </sheetView>
  </sheetViews>
  <sheetFormatPr defaultColWidth="9.00390625" defaultRowHeight="12.75"/>
  <cols>
    <col min="1" max="1" width="4.625" style="6" customWidth="1"/>
    <col min="2" max="2" width="5.75390625" style="6" customWidth="1"/>
    <col min="3" max="3" width="14.00390625" style="6" customWidth="1"/>
    <col min="4" max="4" width="21.875" style="14" customWidth="1"/>
    <col min="5" max="5" width="22.125" style="14" customWidth="1"/>
    <col min="6" max="6" width="14.25390625" style="6" customWidth="1"/>
    <col min="7" max="7" width="18.125" style="6" customWidth="1"/>
    <col min="8" max="16384" width="9.125" style="6" customWidth="1"/>
  </cols>
  <sheetData>
    <row r="1" spans="1:4" ht="11.25">
      <c r="A1" s="4" t="s">
        <v>203</v>
      </c>
      <c r="B1" s="5"/>
      <c r="C1" s="5"/>
      <c r="D1" s="13"/>
    </row>
    <row r="2" spans="1:5" s="9" customFormat="1" ht="11.25">
      <c r="A2" s="7" t="s">
        <v>2</v>
      </c>
      <c r="B2" s="7" t="s">
        <v>0</v>
      </c>
      <c r="C2" s="36" t="s">
        <v>202</v>
      </c>
      <c r="D2" s="8" t="s">
        <v>1</v>
      </c>
      <c r="E2" s="123" t="s">
        <v>303</v>
      </c>
    </row>
    <row r="3" spans="1:5" s="9" customFormat="1" ht="19.5" customHeight="1">
      <c r="A3" s="51">
        <v>1</v>
      </c>
      <c r="B3" s="52" t="s">
        <v>271</v>
      </c>
      <c r="C3" s="53">
        <v>25.3</v>
      </c>
      <c r="D3" s="54" t="s">
        <v>9</v>
      </c>
      <c r="E3" s="124" t="s">
        <v>297</v>
      </c>
    </row>
    <row r="4" spans="1:5" ht="19.5" customHeight="1">
      <c r="A4" s="55">
        <v>2</v>
      </c>
      <c r="B4" s="56" t="s">
        <v>204</v>
      </c>
      <c r="C4" s="57">
        <v>75</v>
      </c>
      <c r="D4" s="58" t="s">
        <v>4</v>
      </c>
      <c r="E4" s="58" t="s">
        <v>297</v>
      </c>
    </row>
    <row r="5" spans="1:5" ht="19.5" customHeight="1">
      <c r="A5" s="55">
        <v>3</v>
      </c>
      <c r="B5" s="56" t="s">
        <v>205</v>
      </c>
      <c r="C5" s="57">
        <v>10</v>
      </c>
      <c r="D5" s="58" t="s">
        <v>5</v>
      </c>
      <c r="E5" s="58" t="s">
        <v>331</v>
      </c>
    </row>
    <row r="6" spans="1:5" ht="19.5" customHeight="1">
      <c r="A6" s="55">
        <v>4</v>
      </c>
      <c r="B6" s="56" t="s">
        <v>206</v>
      </c>
      <c r="C6" s="57">
        <v>51.6</v>
      </c>
      <c r="D6" s="58" t="s">
        <v>6</v>
      </c>
      <c r="E6" s="58" t="s">
        <v>331</v>
      </c>
    </row>
    <row r="7" spans="1:5" ht="19.5" customHeight="1">
      <c r="A7" s="55">
        <v>5</v>
      </c>
      <c r="B7" s="56" t="s">
        <v>207</v>
      </c>
      <c r="C7" s="57">
        <v>8.9</v>
      </c>
      <c r="D7" s="58" t="s">
        <v>5</v>
      </c>
      <c r="E7" s="58" t="s">
        <v>331</v>
      </c>
    </row>
    <row r="8" spans="1:5" ht="19.5" customHeight="1">
      <c r="A8" s="55">
        <v>6</v>
      </c>
      <c r="B8" s="56" t="s">
        <v>208</v>
      </c>
      <c r="C8" s="57">
        <v>20.9</v>
      </c>
      <c r="D8" s="58" t="s">
        <v>7</v>
      </c>
      <c r="E8" s="58" t="s">
        <v>331</v>
      </c>
    </row>
    <row r="9" spans="1:5" ht="19.5" customHeight="1">
      <c r="A9" s="55">
        <v>7</v>
      </c>
      <c r="B9" s="56" t="s">
        <v>209</v>
      </c>
      <c r="C9" s="57">
        <v>13.4</v>
      </c>
      <c r="D9" s="58" t="s">
        <v>8</v>
      </c>
      <c r="E9" s="58" t="s">
        <v>331</v>
      </c>
    </row>
    <row r="10" spans="1:5" ht="19.5" customHeight="1">
      <c r="A10" s="55">
        <v>8</v>
      </c>
      <c r="B10" s="56" t="s">
        <v>210</v>
      </c>
      <c r="C10" s="57">
        <v>29.2</v>
      </c>
      <c r="D10" s="58" t="s">
        <v>9</v>
      </c>
      <c r="E10" s="58" t="s">
        <v>297</v>
      </c>
    </row>
    <row r="11" spans="1:5" ht="19.5" customHeight="1">
      <c r="A11" s="10">
        <v>9</v>
      </c>
      <c r="B11" s="37" t="s">
        <v>211</v>
      </c>
      <c r="C11" s="35">
        <v>18.8</v>
      </c>
      <c r="D11" s="154" t="s">
        <v>322</v>
      </c>
      <c r="E11" s="157" t="s">
        <v>356</v>
      </c>
    </row>
    <row r="12" spans="1:5" ht="19.5" customHeight="1">
      <c r="A12" s="10">
        <v>10</v>
      </c>
      <c r="B12" s="37" t="s">
        <v>212</v>
      </c>
      <c r="C12" s="35">
        <v>5.3</v>
      </c>
      <c r="D12" s="155"/>
      <c r="E12" s="158"/>
    </row>
    <row r="13" spans="1:5" ht="19.5" customHeight="1">
      <c r="A13" s="10">
        <v>11</v>
      </c>
      <c r="B13" s="37" t="s">
        <v>213</v>
      </c>
      <c r="C13" s="35">
        <v>1.3</v>
      </c>
      <c r="D13" s="155"/>
      <c r="E13" s="158"/>
    </row>
    <row r="14" spans="1:5" ht="19.5" customHeight="1">
      <c r="A14" s="10">
        <v>12</v>
      </c>
      <c r="B14" s="37" t="s">
        <v>214</v>
      </c>
      <c r="C14" s="35">
        <v>3.2</v>
      </c>
      <c r="D14" s="155"/>
      <c r="E14" s="158"/>
    </row>
    <row r="15" spans="1:5" ht="19.5" customHeight="1">
      <c r="A15" s="10">
        <v>13</v>
      </c>
      <c r="B15" s="37" t="s">
        <v>215</v>
      </c>
      <c r="C15" s="35">
        <v>2.3</v>
      </c>
      <c r="D15" s="156"/>
      <c r="E15" s="159"/>
    </row>
    <row r="16" spans="1:5" ht="19.5" customHeight="1">
      <c r="A16" s="55">
        <v>14</v>
      </c>
      <c r="B16" s="56" t="s">
        <v>216</v>
      </c>
      <c r="C16" s="57">
        <v>126.1</v>
      </c>
      <c r="D16" s="58" t="s">
        <v>4</v>
      </c>
      <c r="E16" s="58" t="s">
        <v>297</v>
      </c>
    </row>
    <row r="17" spans="1:8" ht="19.5" customHeight="1">
      <c r="A17" s="55">
        <v>15</v>
      </c>
      <c r="B17" s="56" t="s">
        <v>217</v>
      </c>
      <c r="C17" s="57">
        <v>13.5</v>
      </c>
      <c r="D17" s="58" t="s">
        <v>12</v>
      </c>
      <c r="E17" s="58" t="s">
        <v>297</v>
      </c>
      <c r="G17" s="38">
        <f>SUM(C17:C31)+SUM(C41:C58)</f>
        <v>667.62</v>
      </c>
      <c r="H17" s="6">
        <f>G17/13</f>
        <v>51.355384615384615</v>
      </c>
    </row>
    <row r="18" spans="1:5" ht="19.5" customHeight="1">
      <c r="A18" s="55">
        <v>16</v>
      </c>
      <c r="B18" s="56" t="s">
        <v>218</v>
      </c>
      <c r="C18" s="57">
        <v>138.8</v>
      </c>
      <c r="D18" s="58" t="s">
        <v>13</v>
      </c>
      <c r="E18" s="58" t="s">
        <v>297</v>
      </c>
    </row>
    <row r="19" spans="1:5" ht="19.5" customHeight="1">
      <c r="A19" s="55">
        <v>17</v>
      </c>
      <c r="B19" s="56" t="s">
        <v>219</v>
      </c>
      <c r="C19" s="57">
        <v>7</v>
      </c>
      <c r="D19" s="58" t="s">
        <v>14</v>
      </c>
      <c r="E19" s="58" t="s">
        <v>297</v>
      </c>
    </row>
    <row r="20" spans="1:5" ht="19.5" customHeight="1">
      <c r="A20" s="55">
        <v>18</v>
      </c>
      <c r="B20" s="56" t="s">
        <v>220</v>
      </c>
      <c r="C20" s="57">
        <v>10</v>
      </c>
      <c r="D20" s="58" t="s">
        <v>10</v>
      </c>
      <c r="E20" s="58" t="s">
        <v>297</v>
      </c>
    </row>
    <row r="21" spans="1:5" ht="19.5" customHeight="1">
      <c r="A21" s="55">
        <v>19</v>
      </c>
      <c r="B21" s="56" t="s">
        <v>221</v>
      </c>
      <c r="C21" s="57">
        <v>2.1</v>
      </c>
      <c r="D21" s="58" t="s">
        <v>15</v>
      </c>
      <c r="E21" s="58" t="s">
        <v>297</v>
      </c>
    </row>
    <row r="22" spans="1:5" ht="19.5" customHeight="1">
      <c r="A22" s="55">
        <v>20</v>
      </c>
      <c r="B22" s="56" t="s">
        <v>222</v>
      </c>
      <c r="C22" s="57">
        <v>4</v>
      </c>
      <c r="D22" s="58" t="s">
        <v>11</v>
      </c>
      <c r="E22" s="58" t="s">
        <v>297</v>
      </c>
    </row>
    <row r="23" spans="1:5" ht="19.5" customHeight="1">
      <c r="A23" s="55">
        <v>21</v>
      </c>
      <c r="B23" s="56" t="s">
        <v>223</v>
      </c>
      <c r="C23" s="57">
        <v>2.1</v>
      </c>
      <c r="D23" s="58" t="s">
        <v>15</v>
      </c>
      <c r="E23" s="58" t="s">
        <v>297</v>
      </c>
    </row>
    <row r="24" spans="1:5" ht="19.5" customHeight="1">
      <c r="A24" s="55">
        <v>22</v>
      </c>
      <c r="B24" s="56" t="s">
        <v>224</v>
      </c>
      <c r="C24" s="57">
        <v>12.2</v>
      </c>
      <c r="D24" s="58" t="s">
        <v>16</v>
      </c>
      <c r="E24" s="58" t="s">
        <v>297</v>
      </c>
    </row>
    <row r="25" spans="1:5" ht="19.5" customHeight="1">
      <c r="A25" s="55">
        <v>23</v>
      </c>
      <c r="B25" s="56" t="s">
        <v>225</v>
      </c>
      <c r="C25" s="57">
        <v>1.22</v>
      </c>
      <c r="D25" s="58" t="s">
        <v>17</v>
      </c>
      <c r="E25" s="58" t="s">
        <v>297</v>
      </c>
    </row>
    <row r="26" spans="1:5" ht="19.5" customHeight="1">
      <c r="A26" s="55">
        <v>24</v>
      </c>
      <c r="B26" s="56" t="s">
        <v>226</v>
      </c>
      <c r="C26" s="57">
        <v>9.8</v>
      </c>
      <c r="D26" s="58" t="s">
        <v>18</v>
      </c>
      <c r="E26" s="58" t="s">
        <v>297</v>
      </c>
    </row>
    <row r="27" spans="1:5" ht="19.5" customHeight="1">
      <c r="A27" s="55">
        <v>25</v>
      </c>
      <c r="B27" s="56" t="s">
        <v>227</v>
      </c>
      <c r="C27" s="57">
        <v>106.4</v>
      </c>
      <c r="D27" s="58" t="s">
        <v>19</v>
      </c>
      <c r="E27" s="58" t="s">
        <v>297</v>
      </c>
    </row>
    <row r="28" spans="1:5" ht="19.5" customHeight="1">
      <c r="A28" s="55">
        <v>26</v>
      </c>
      <c r="B28" s="56" t="s">
        <v>228</v>
      </c>
      <c r="C28" s="57">
        <v>13.4</v>
      </c>
      <c r="D28" s="58" t="s">
        <v>20</v>
      </c>
      <c r="E28" s="58" t="s">
        <v>297</v>
      </c>
    </row>
    <row r="29" spans="1:5" ht="19.5" customHeight="1">
      <c r="A29" s="55">
        <v>27</v>
      </c>
      <c r="B29" s="56" t="s">
        <v>229</v>
      </c>
      <c r="C29" s="57">
        <v>1.2</v>
      </c>
      <c r="D29" s="58" t="s">
        <v>21</v>
      </c>
      <c r="E29" s="58" t="s">
        <v>297</v>
      </c>
    </row>
    <row r="30" spans="1:5" ht="19.5" customHeight="1">
      <c r="A30" s="55">
        <v>28</v>
      </c>
      <c r="B30" s="56" t="s">
        <v>230</v>
      </c>
      <c r="C30" s="57">
        <v>9.1</v>
      </c>
      <c r="D30" s="58" t="s">
        <v>21</v>
      </c>
      <c r="E30" s="58" t="s">
        <v>297</v>
      </c>
    </row>
    <row r="31" spans="1:5" ht="19.5" customHeight="1">
      <c r="A31" s="55">
        <v>29</v>
      </c>
      <c r="B31" s="56" t="s">
        <v>231</v>
      </c>
      <c r="C31" s="57">
        <v>2.4</v>
      </c>
      <c r="D31" s="58" t="s">
        <v>15</v>
      </c>
      <c r="E31" s="58" t="s">
        <v>297</v>
      </c>
    </row>
    <row r="32" spans="1:5" ht="19.5" customHeight="1">
      <c r="A32" s="55">
        <v>30</v>
      </c>
      <c r="B32" s="56" t="s">
        <v>232</v>
      </c>
      <c r="C32" s="57">
        <v>40.3</v>
      </c>
      <c r="D32" s="58" t="s">
        <v>6</v>
      </c>
      <c r="E32" s="58" t="s">
        <v>331</v>
      </c>
    </row>
    <row r="33" spans="1:5" ht="19.5" customHeight="1">
      <c r="A33" s="55">
        <v>31</v>
      </c>
      <c r="B33" s="56" t="s">
        <v>233</v>
      </c>
      <c r="C33" s="57">
        <v>11</v>
      </c>
      <c r="D33" s="58" t="s">
        <v>5</v>
      </c>
      <c r="E33" s="58" t="s">
        <v>331</v>
      </c>
    </row>
    <row r="34" spans="1:5" ht="32.25" customHeight="1">
      <c r="A34" s="10">
        <v>32</v>
      </c>
      <c r="B34" s="37" t="s">
        <v>234</v>
      </c>
      <c r="C34" s="35">
        <v>16.7</v>
      </c>
      <c r="D34" s="25" t="s">
        <v>323</v>
      </c>
      <c r="E34" s="74" t="s">
        <v>356</v>
      </c>
    </row>
    <row r="35" spans="1:5" ht="19.5" customHeight="1">
      <c r="A35" s="55">
        <v>33</v>
      </c>
      <c r="B35" s="56" t="s">
        <v>235</v>
      </c>
      <c r="C35" s="57">
        <v>71.9</v>
      </c>
      <c r="D35" s="58" t="s">
        <v>4</v>
      </c>
      <c r="E35" s="58" t="s">
        <v>297</v>
      </c>
    </row>
    <row r="36" spans="1:5" ht="19.5" customHeight="1">
      <c r="A36" s="55">
        <v>34</v>
      </c>
      <c r="B36" s="56" t="s">
        <v>236</v>
      </c>
      <c r="C36" s="57">
        <v>13.6</v>
      </c>
      <c r="D36" s="58" t="s">
        <v>22</v>
      </c>
      <c r="E36" s="58" t="s">
        <v>331</v>
      </c>
    </row>
    <row r="37" spans="1:5" ht="19.5" customHeight="1">
      <c r="A37" s="55">
        <v>35</v>
      </c>
      <c r="B37" s="56" t="s">
        <v>237</v>
      </c>
      <c r="C37" s="57">
        <v>20.4</v>
      </c>
      <c r="D37" s="58" t="s">
        <v>23</v>
      </c>
      <c r="E37" s="58" t="s">
        <v>331</v>
      </c>
    </row>
    <row r="38" spans="1:5" ht="19.5" customHeight="1">
      <c r="A38" s="55">
        <v>36</v>
      </c>
      <c r="B38" s="56" t="s">
        <v>238</v>
      </c>
      <c r="C38" s="57">
        <v>9.6</v>
      </c>
      <c r="D38" s="58" t="s">
        <v>5</v>
      </c>
      <c r="E38" s="58" t="s">
        <v>331</v>
      </c>
    </row>
    <row r="39" spans="1:5" ht="19.5" customHeight="1">
      <c r="A39" s="55">
        <v>37</v>
      </c>
      <c r="B39" s="56" t="s">
        <v>239</v>
      </c>
      <c r="C39" s="57">
        <v>30.4</v>
      </c>
      <c r="D39" s="58" t="s">
        <v>6</v>
      </c>
      <c r="E39" s="58" t="s">
        <v>331</v>
      </c>
    </row>
    <row r="40" spans="1:5" ht="19.5" customHeight="1">
      <c r="A40" s="55">
        <v>38</v>
      </c>
      <c r="B40" s="56" t="s">
        <v>240</v>
      </c>
      <c r="C40" s="57">
        <v>31.48</v>
      </c>
      <c r="D40" s="58" t="s">
        <v>7</v>
      </c>
      <c r="E40" s="58" t="s">
        <v>331</v>
      </c>
    </row>
    <row r="41" spans="1:5" ht="19.5" customHeight="1">
      <c r="A41" s="55">
        <v>39</v>
      </c>
      <c r="B41" s="56" t="s">
        <v>241</v>
      </c>
      <c r="C41" s="57">
        <v>10.4</v>
      </c>
      <c r="D41" s="58" t="s">
        <v>12</v>
      </c>
      <c r="E41" s="58" t="s">
        <v>297</v>
      </c>
    </row>
    <row r="42" spans="1:5" ht="19.5" customHeight="1">
      <c r="A42" s="55">
        <v>40</v>
      </c>
      <c r="B42" s="56" t="s">
        <v>242</v>
      </c>
      <c r="C42" s="57">
        <v>105.3</v>
      </c>
      <c r="D42" s="58" t="s">
        <v>24</v>
      </c>
      <c r="E42" s="58" t="s">
        <v>297</v>
      </c>
    </row>
    <row r="43" spans="1:5" ht="19.5" customHeight="1">
      <c r="A43" s="55">
        <v>41</v>
      </c>
      <c r="B43" s="56" t="s">
        <v>243</v>
      </c>
      <c r="C43" s="57">
        <v>7</v>
      </c>
      <c r="D43" s="58" t="s">
        <v>14</v>
      </c>
      <c r="E43" s="58" t="s">
        <v>297</v>
      </c>
    </row>
    <row r="44" spans="1:5" ht="19.5" customHeight="1">
      <c r="A44" s="55">
        <v>42</v>
      </c>
      <c r="B44" s="56" t="s">
        <v>244</v>
      </c>
      <c r="C44" s="57">
        <v>3.2</v>
      </c>
      <c r="D44" s="58" t="s">
        <v>25</v>
      </c>
      <c r="E44" s="58" t="s">
        <v>297</v>
      </c>
    </row>
    <row r="45" spans="1:5" ht="19.5" customHeight="1">
      <c r="A45" s="55">
        <v>43</v>
      </c>
      <c r="B45" s="56" t="s">
        <v>245</v>
      </c>
      <c r="C45" s="57">
        <v>2.8</v>
      </c>
      <c r="D45" s="58" t="s">
        <v>11</v>
      </c>
      <c r="E45" s="58" t="s">
        <v>297</v>
      </c>
    </row>
    <row r="46" spans="1:5" ht="19.5" customHeight="1">
      <c r="A46" s="55">
        <v>44</v>
      </c>
      <c r="B46" s="56" t="s">
        <v>246</v>
      </c>
      <c r="C46" s="57">
        <v>1.2</v>
      </c>
      <c r="D46" s="58" t="s">
        <v>17</v>
      </c>
      <c r="E46" s="58" t="s">
        <v>297</v>
      </c>
    </row>
    <row r="47" spans="1:5" ht="19.5" customHeight="1">
      <c r="A47" s="55">
        <v>45</v>
      </c>
      <c r="B47" s="56" t="s">
        <v>247</v>
      </c>
      <c r="C47" s="57">
        <v>2</v>
      </c>
      <c r="D47" s="58" t="s">
        <v>15</v>
      </c>
      <c r="E47" s="58" t="s">
        <v>297</v>
      </c>
    </row>
    <row r="48" spans="1:5" ht="19.5" customHeight="1">
      <c r="A48" s="55">
        <v>46</v>
      </c>
      <c r="B48" s="56" t="s">
        <v>248</v>
      </c>
      <c r="C48" s="57">
        <v>12</v>
      </c>
      <c r="D48" s="58" t="s">
        <v>16</v>
      </c>
      <c r="E48" s="58" t="s">
        <v>297</v>
      </c>
    </row>
    <row r="49" spans="1:5" ht="19.5" customHeight="1">
      <c r="A49" s="55">
        <v>47</v>
      </c>
      <c r="B49" s="56" t="s">
        <v>249</v>
      </c>
      <c r="C49" s="57">
        <v>1.2</v>
      </c>
      <c r="D49" s="58" t="s">
        <v>17</v>
      </c>
      <c r="E49" s="58" t="s">
        <v>297</v>
      </c>
    </row>
    <row r="50" spans="1:5" ht="19.5" customHeight="1">
      <c r="A50" s="55">
        <v>48</v>
      </c>
      <c r="B50" s="56" t="s">
        <v>250</v>
      </c>
      <c r="C50" s="57">
        <v>11.2</v>
      </c>
      <c r="D50" s="58" t="s">
        <v>12</v>
      </c>
      <c r="E50" s="58" t="s">
        <v>297</v>
      </c>
    </row>
    <row r="51" spans="1:5" ht="19.5" customHeight="1">
      <c r="A51" s="55">
        <v>49</v>
      </c>
      <c r="B51" s="56" t="s">
        <v>251</v>
      </c>
      <c r="C51" s="57">
        <v>137.4</v>
      </c>
      <c r="D51" s="58" t="s">
        <v>26</v>
      </c>
      <c r="E51" s="58" t="s">
        <v>297</v>
      </c>
    </row>
    <row r="52" spans="1:5" ht="19.5" customHeight="1">
      <c r="A52" s="55">
        <v>50</v>
      </c>
      <c r="B52" s="56" t="s">
        <v>252</v>
      </c>
      <c r="C52" s="57">
        <v>2.1</v>
      </c>
      <c r="D52" s="58" t="s">
        <v>15</v>
      </c>
      <c r="E52" s="58" t="s">
        <v>297</v>
      </c>
    </row>
    <row r="53" spans="1:5" ht="19.5" customHeight="1">
      <c r="A53" s="55">
        <v>51</v>
      </c>
      <c r="B53" s="56" t="s">
        <v>253</v>
      </c>
      <c r="C53" s="57">
        <v>15</v>
      </c>
      <c r="D53" s="58" t="s">
        <v>16</v>
      </c>
      <c r="E53" s="58" t="s">
        <v>297</v>
      </c>
    </row>
    <row r="54" spans="1:5" ht="19.5" customHeight="1">
      <c r="A54" s="55">
        <v>52</v>
      </c>
      <c r="B54" s="56" t="s">
        <v>254</v>
      </c>
      <c r="C54" s="57">
        <v>1.2</v>
      </c>
      <c r="D54" s="58" t="s">
        <v>17</v>
      </c>
      <c r="E54" s="58" t="s">
        <v>297</v>
      </c>
    </row>
    <row r="55" spans="1:5" ht="19.5" customHeight="1">
      <c r="A55" s="55">
        <v>53</v>
      </c>
      <c r="B55" s="56" t="s">
        <v>255</v>
      </c>
      <c r="C55" s="57">
        <v>7</v>
      </c>
      <c r="D55" s="58" t="s">
        <v>14</v>
      </c>
      <c r="E55" s="58" t="s">
        <v>297</v>
      </c>
    </row>
    <row r="56" spans="1:5" ht="19.5" customHeight="1">
      <c r="A56" s="55">
        <v>54</v>
      </c>
      <c r="B56" s="56" t="s">
        <v>256</v>
      </c>
      <c r="C56" s="57">
        <v>8.8</v>
      </c>
      <c r="D56" s="58" t="s">
        <v>17</v>
      </c>
      <c r="E56" s="58" t="s">
        <v>297</v>
      </c>
    </row>
    <row r="57" spans="1:5" ht="19.5" customHeight="1">
      <c r="A57" s="55">
        <v>55</v>
      </c>
      <c r="B57" s="56" t="s">
        <v>257</v>
      </c>
      <c r="C57" s="57">
        <v>4.5</v>
      </c>
      <c r="D57" s="58" t="s">
        <v>11</v>
      </c>
      <c r="E57" s="58" t="s">
        <v>297</v>
      </c>
    </row>
    <row r="58" spans="1:5" ht="19.5" customHeight="1">
      <c r="A58" s="55">
        <v>56</v>
      </c>
      <c r="B58" s="56" t="s">
        <v>258</v>
      </c>
      <c r="C58" s="57">
        <v>2.1</v>
      </c>
      <c r="D58" s="58" t="s">
        <v>15</v>
      </c>
      <c r="E58" s="58" t="s">
        <v>297</v>
      </c>
    </row>
    <row r="59" spans="1:5" ht="19.5" customHeight="1">
      <c r="A59" s="55">
        <v>57</v>
      </c>
      <c r="B59" s="56" t="s">
        <v>259</v>
      </c>
      <c r="C59" s="57">
        <v>78.8</v>
      </c>
      <c r="D59" s="58" t="s">
        <v>4</v>
      </c>
      <c r="E59" s="58" t="s">
        <v>297</v>
      </c>
    </row>
    <row r="60" spans="1:6" ht="24" customHeight="1">
      <c r="A60" s="93">
        <v>58</v>
      </c>
      <c r="B60" s="125" t="s">
        <v>260</v>
      </c>
      <c r="C60" s="126">
        <v>56.3</v>
      </c>
      <c r="D60" s="96" t="s">
        <v>324</v>
      </c>
      <c r="E60" s="96" t="s">
        <v>414</v>
      </c>
      <c r="F60" s="77">
        <v>43800</v>
      </c>
    </row>
    <row r="61" spans="1:5" ht="19.5" customHeight="1">
      <c r="A61" s="55">
        <v>59</v>
      </c>
      <c r="B61" s="56" t="s">
        <v>261</v>
      </c>
      <c r="C61" s="57">
        <v>33.2</v>
      </c>
      <c r="D61" s="58" t="s">
        <v>6</v>
      </c>
      <c r="E61" s="58" t="s">
        <v>331</v>
      </c>
    </row>
    <row r="62" spans="1:5" ht="19.5" customHeight="1">
      <c r="A62" s="55">
        <v>60</v>
      </c>
      <c r="B62" s="56" t="s">
        <v>262</v>
      </c>
      <c r="C62" s="57">
        <v>8.1</v>
      </c>
      <c r="D62" s="58" t="s">
        <v>5</v>
      </c>
      <c r="E62" s="58" t="s">
        <v>331</v>
      </c>
    </row>
    <row r="63" spans="1:6" ht="28.5" customHeight="1">
      <c r="A63" s="93">
        <v>61</v>
      </c>
      <c r="B63" s="125" t="s">
        <v>263</v>
      </c>
      <c r="C63" s="126">
        <v>20</v>
      </c>
      <c r="D63" s="96" t="s">
        <v>301</v>
      </c>
      <c r="E63" s="96" t="s">
        <v>414</v>
      </c>
      <c r="F63" s="77">
        <v>43800</v>
      </c>
    </row>
    <row r="64" spans="1:5" ht="19.5" customHeight="1">
      <c r="A64" s="55">
        <v>62</v>
      </c>
      <c r="B64" s="56" t="s">
        <v>264</v>
      </c>
      <c r="C64" s="57">
        <v>321.5</v>
      </c>
      <c r="D64" s="58" t="s">
        <v>27</v>
      </c>
      <c r="E64" s="58" t="s">
        <v>297</v>
      </c>
    </row>
    <row r="65" spans="1:5" ht="19.5" customHeight="1">
      <c r="A65" s="55">
        <v>63</v>
      </c>
      <c r="B65" s="56" t="s">
        <v>265</v>
      </c>
      <c r="C65" s="57">
        <v>8.7</v>
      </c>
      <c r="D65" s="58" t="s">
        <v>28</v>
      </c>
      <c r="E65" s="58" t="s">
        <v>297</v>
      </c>
    </row>
    <row r="66" spans="1:5" ht="19.5" customHeight="1">
      <c r="A66" s="55">
        <v>64</v>
      </c>
      <c r="B66" s="56" t="s">
        <v>266</v>
      </c>
      <c r="C66" s="57">
        <v>8.7</v>
      </c>
      <c r="D66" s="58" t="s">
        <v>29</v>
      </c>
      <c r="E66" s="58" t="s">
        <v>297</v>
      </c>
    </row>
    <row r="67" spans="1:5" ht="19.5" customHeight="1">
      <c r="A67" s="55">
        <v>65</v>
      </c>
      <c r="B67" s="56" t="s">
        <v>267</v>
      </c>
      <c r="C67" s="57">
        <v>8.7</v>
      </c>
      <c r="D67" s="58" t="s">
        <v>29</v>
      </c>
      <c r="E67" s="58" t="s">
        <v>297</v>
      </c>
    </row>
    <row r="68" spans="1:5" ht="19.5" customHeight="1">
      <c r="A68" s="55">
        <v>66</v>
      </c>
      <c r="B68" s="56" t="s">
        <v>268</v>
      </c>
      <c r="C68" s="57">
        <v>8.7</v>
      </c>
      <c r="D68" s="58" t="s">
        <v>30</v>
      </c>
      <c r="E68" s="58" t="s">
        <v>297</v>
      </c>
    </row>
    <row r="69" spans="1:5" ht="19.5" customHeight="1">
      <c r="A69" s="55">
        <v>67</v>
      </c>
      <c r="B69" s="56" t="s">
        <v>269</v>
      </c>
      <c r="C69" s="57">
        <v>8.7</v>
      </c>
      <c r="D69" s="58" t="s">
        <v>30</v>
      </c>
      <c r="E69" s="58" t="s">
        <v>297</v>
      </c>
    </row>
    <row r="70" spans="1:5" ht="19.5" customHeight="1">
      <c r="A70" s="55">
        <v>68</v>
      </c>
      <c r="B70" s="56" t="s">
        <v>270</v>
      </c>
      <c r="C70" s="59">
        <v>8.7</v>
      </c>
      <c r="D70" s="58" t="s">
        <v>30</v>
      </c>
      <c r="E70" s="58" t="s">
        <v>297</v>
      </c>
    </row>
    <row r="71" spans="1:5" ht="30" customHeight="1">
      <c r="A71" s="160" t="s">
        <v>31</v>
      </c>
      <c r="B71" s="161"/>
      <c r="C71" s="39">
        <f>SUM(C3:C70)</f>
        <v>1874.4000000000003</v>
      </c>
      <c r="D71" s="25"/>
      <c r="E71" s="25"/>
    </row>
    <row r="72" ht="11.25">
      <c r="C72" s="38"/>
    </row>
    <row r="73" ht="11.25">
      <c r="C73" s="38">
        <f>SUM(C11:C15)+C34+C60+C63</f>
        <v>123.9</v>
      </c>
    </row>
    <row r="74" spans="3:7" ht="12.75">
      <c r="C74" s="38"/>
      <c r="E74" s="151" t="s">
        <v>350</v>
      </c>
      <c r="F74" s="153"/>
      <c r="G74" s="75" t="s">
        <v>416</v>
      </c>
    </row>
    <row r="75" spans="3:7" ht="12.75">
      <c r="C75" s="38"/>
      <c r="E75" s="151" t="s">
        <v>355</v>
      </c>
      <c r="F75" s="152"/>
      <c r="G75" s="153"/>
    </row>
    <row r="76" spans="3:7" ht="14.25">
      <c r="C76" s="38"/>
      <c r="E76" s="65" t="s">
        <v>351</v>
      </c>
      <c r="F76" s="65" t="s">
        <v>352</v>
      </c>
      <c r="G76" s="65" t="s">
        <v>353</v>
      </c>
    </row>
    <row r="77" spans="3:8" ht="25.5">
      <c r="C77" s="38"/>
      <c r="E77" s="74" t="s">
        <v>356</v>
      </c>
      <c r="F77" s="65" t="s">
        <v>357</v>
      </c>
      <c r="G77" s="66">
        <v>47.6</v>
      </c>
      <c r="H77" s="38">
        <f>SUM(C11:C15)+C34</f>
        <v>47.6</v>
      </c>
    </row>
    <row r="78" spans="3:8" ht="38.25">
      <c r="C78" s="38"/>
      <c r="E78" s="74" t="s">
        <v>393</v>
      </c>
      <c r="F78" s="65" t="s">
        <v>394</v>
      </c>
      <c r="G78" s="66">
        <v>76.3</v>
      </c>
      <c r="H78" s="38">
        <f>C60+C63</f>
        <v>76.3</v>
      </c>
    </row>
    <row r="79" spans="3:8" ht="12.75">
      <c r="C79" s="38"/>
      <c r="E79" s="64"/>
      <c r="F79" s="64" t="s">
        <v>354</v>
      </c>
      <c r="G79" s="67">
        <f>SUM(G77:G78)</f>
        <v>123.9</v>
      </c>
      <c r="H79" s="38">
        <f>SUM(H77:H78)</f>
        <v>123.9</v>
      </c>
    </row>
    <row r="80" ht="11.25">
      <c r="C80" s="38"/>
    </row>
    <row r="81" ht="11.25">
      <c r="C81" s="38"/>
    </row>
    <row r="82" ht="11.25">
      <c r="C82" s="38"/>
    </row>
    <row r="83" ht="11.25">
      <c r="C83" s="38"/>
    </row>
    <row r="84" ht="11.25">
      <c r="C84" s="38"/>
    </row>
    <row r="85" ht="11.25">
      <c r="C85" s="38"/>
    </row>
    <row r="86" ht="11.25">
      <c r="C86" s="38"/>
    </row>
    <row r="87" ht="11.25">
      <c r="C87" s="38"/>
    </row>
    <row r="88" ht="11.25">
      <c r="C88" s="38"/>
    </row>
    <row r="89" ht="11.25">
      <c r="C89" s="38"/>
    </row>
    <row r="90" ht="11.25">
      <c r="C90" s="38"/>
    </row>
    <row r="91" ht="11.25">
      <c r="C91" s="38"/>
    </row>
    <row r="92" ht="11.25">
      <c r="C92" s="38"/>
    </row>
    <row r="93" ht="11.25">
      <c r="C93" s="38"/>
    </row>
    <row r="94" ht="11.25">
      <c r="C94" s="38"/>
    </row>
    <row r="95" ht="11.25">
      <c r="C95" s="38"/>
    </row>
    <row r="96" ht="11.25">
      <c r="C96" s="38"/>
    </row>
    <row r="97" ht="11.25">
      <c r="C97" s="38"/>
    </row>
    <row r="98" ht="11.25">
      <c r="C98" s="38"/>
    </row>
    <row r="99" ht="11.25">
      <c r="C99" s="38"/>
    </row>
    <row r="100" ht="11.25">
      <c r="C100" s="38"/>
    </row>
    <row r="101" ht="11.25">
      <c r="C101" s="38"/>
    </row>
    <row r="102" ht="11.25">
      <c r="C102" s="38"/>
    </row>
    <row r="103" ht="11.25">
      <c r="C103" s="38"/>
    </row>
    <row r="104" ht="11.25">
      <c r="C104" s="38"/>
    </row>
    <row r="105" ht="11.25">
      <c r="C105" s="38"/>
    </row>
    <row r="106" ht="11.25">
      <c r="C106" s="38"/>
    </row>
    <row r="107" ht="11.25">
      <c r="C107" s="38"/>
    </row>
    <row r="108" ht="11.25">
      <c r="C108" s="38"/>
    </row>
    <row r="109" ht="11.25">
      <c r="C109" s="38"/>
    </row>
    <row r="110" ht="11.25">
      <c r="C110" s="38"/>
    </row>
    <row r="111" ht="11.25">
      <c r="C111" s="38"/>
    </row>
    <row r="112" ht="11.25">
      <c r="C112" s="38"/>
    </row>
    <row r="113" ht="11.25">
      <c r="C113" s="38"/>
    </row>
    <row r="114" ht="11.25">
      <c r="C114" s="38"/>
    </row>
    <row r="115" ht="11.25">
      <c r="C115" s="38"/>
    </row>
    <row r="116" ht="11.25">
      <c r="C116" s="38"/>
    </row>
    <row r="117" ht="11.25">
      <c r="C117" s="38"/>
    </row>
    <row r="118" ht="11.25">
      <c r="C118" s="38"/>
    </row>
    <row r="119" ht="11.25">
      <c r="C119" s="38"/>
    </row>
    <row r="120" ht="11.25">
      <c r="C120" s="38"/>
    </row>
    <row r="121" ht="11.25">
      <c r="C121" s="38"/>
    </row>
    <row r="122" ht="11.25">
      <c r="C122" s="38"/>
    </row>
    <row r="123" ht="11.25">
      <c r="C123" s="38"/>
    </row>
    <row r="124" ht="11.25">
      <c r="C124" s="38"/>
    </row>
    <row r="125" ht="11.25">
      <c r="C125" s="38"/>
    </row>
    <row r="126" ht="11.25">
      <c r="C126" s="38"/>
    </row>
    <row r="127" ht="11.25">
      <c r="C127" s="38"/>
    </row>
    <row r="128" ht="11.25">
      <c r="C128" s="38"/>
    </row>
    <row r="129" ht="11.25">
      <c r="C129" s="38"/>
    </row>
  </sheetData>
  <sheetProtection/>
  <mergeCells count="5">
    <mergeCell ref="E75:G75"/>
    <mergeCell ref="D11:D15"/>
    <mergeCell ref="E11:E15"/>
    <mergeCell ref="A71:B71"/>
    <mergeCell ref="E74:F7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zoomScale="160" zoomScaleNormal="160" zoomScalePageLayoutView="0" workbookViewId="0" topLeftCell="A67">
      <selection activeCell="G77" sqref="G77"/>
    </sheetView>
  </sheetViews>
  <sheetFormatPr defaultColWidth="9.00390625" defaultRowHeight="12.75"/>
  <cols>
    <col min="1" max="1" width="4.625" style="34" customWidth="1"/>
    <col min="2" max="2" width="5.625" style="34" customWidth="1"/>
    <col min="3" max="3" width="14.25390625" style="34" customWidth="1"/>
    <col min="4" max="4" width="20.75390625" style="50" customWidth="1"/>
    <col min="5" max="5" width="25.875" style="50" customWidth="1"/>
    <col min="6" max="6" width="12.125" style="34" customWidth="1"/>
    <col min="7" max="7" width="16.875" style="34" customWidth="1"/>
    <col min="8" max="16384" width="9.125" style="34" customWidth="1"/>
  </cols>
  <sheetData>
    <row r="1" spans="1:5" ht="12">
      <c r="A1" s="162" t="s">
        <v>272</v>
      </c>
      <c r="B1" s="163"/>
      <c r="C1" s="163"/>
      <c r="D1" s="163"/>
      <c r="E1" s="164"/>
    </row>
    <row r="2" spans="1:5" s="9" customFormat="1" ht="12">
      <c r="A2" s="45" t="s">
        <v>2</v>
      </c>
      <c r="B2" s="45" t="s">
        <v>0</v>
      </c>
      <c r="C2" s="45" t="s">
        <v>302</v>
      </c>
      <c r="D2" s="46" t="s">
        <v>326</v>
      </c>
      <c r="E2" s="46" t="s">
        <v>303</v>
      </c>
    </row>
    <row r="3" spans="1:5" s="9" customFormat="1" ht="34.5" customHeight="1">
      <c r="A3" s="87">
        <v>1</v>
      </c>
      <c r="B3" s="83" t="s">
        <v>384</v>
      </c>
      <c r="C3" s="82">
        <v>14.14</v>
      </c>
      <c r="D3" s="84" t="s">
        <v>386</v>
      </c>
      <c r="E3" s="84" t="s">
        <v>386</v>
      </c>
    </row>
    <row r="4" spans="1:5" s="9" customFormat="1" ht="34.5" customHeight="1">
      <c r="A4" s="87">
        <v>2</v>
      </c>
      <c r="B4" s="83" t="s">
        <v>385</v>
      </c>
      <c r="C4" s="82">
        <v>30.79</v>
      </c>
      <c r="D4" s="85" t="s">
        <v>387</v>
      </c>
      <c r="E4" s="85" t="s">
        <v>387</v>
      </c>
    </row>
    <row r="5" spans="1:5" ht="34.5" customHeight="1">
      <c r="A5" s="78">
        <v>3</v>
      </c>
      <c r="B5" s="78" t="s">
        <v>32</v>
      </c>
      <c r="C5" s="79">
        <v>545.8</v>
      </c>
      <c r="D5" s="80" t="s">
        <v>33</v>
      </c>
      <c r="E5" s="81" t="s">
        <v>297</v>
      </c>
    </row>
    <row r="6" spans="1:6" ht="34.5" customHeight="1">
      <c r="A6" s="89">
        <v>4</v>
      </c>
      <c r="B6" s="90" t="s">
        <v>325</v>
      </c>
      <c r="C6" s="91">
        <v>16.66</v>
      </c>
      <c r="D6" s="92" t="s">
        <v>388</v>
      </c>
      <c r="E6" s="92" t="s">
        <v>388</v>
      </c>
      <c r="F6" s="86">
        <v>43282</v>
      </c>
    </row>
    <row r="7" spans="1:6" s="120" customFormat="1" ht="34.5" customHeight="1">
      <c r="A7" s="117">
        <v>5</v>
      </c>
      <c r="B7" s="117" t="s">
        <v>32</v>
      </c>
      <c r="C7" s="118">
        <v>17.64</v>
      </c>
      <c r="D7" s="121" t="s">
        <v>409</v>
      </c>
      <c r="E7" s="121" t="s">
        <v>397</v>
      </c>
      <c r="F7" s="119">
        <v>43800</v>
      </c>
    </row>
    <row r="8" spans="1:9" s="120" customFormat="1" ht="34.5" customHeight="1">
      <c r="A8" s="117">
        <v>6</v>
      </c>
      <c r="B8" s="170" t="s">
        <v>38</v>
      </c>
      <c r="C8" s="167">
        <v>44.56</v>
      </c>
      <c r="D8" s="166" t="s">
        <v>410</v>
      </c>
      <c r="E8" s="166" t="s">
        <v>397</v>
      </c>
      <c r="F8" s="119">
        <v>43800</v>
      </c>
      <c r="I8" s="119">
        <v>43678</v>
      </c>
    </row>
    <row r="9" spans="1:6" s="120" customFormat="1" ht="34.5" customHeight="1">
      <c r="A9" s="117">
        <v>7</v>
      </c>
      <c r="B9" s="168"/>
      <c r="C9" s="168"/>
      <c r="D9" s="166"/>
      <c r="E9" s="169"/>
      <c r="F9" s="120" t="s">
        <v>413</v>
      </c>
    </row>
    <row r="10" spans="1:5" s="120" customFormat="1" ht="34.5" customHeight="1">
      <c r="A10" s="117">
        <v>11</v>
      </c>
      <c r="B10" s="168"/>
      <c r="C10" s="168"/>
      <c r="D10" s="166"/>
      <c r="E10" s="169"/>
    </row>
    <row r="11" spans="1:5" s="120" customFormat="1" ht="34.5" customHeight="1">
      <c r="A11" s="117">
        <v>12</v>
      </c>
      <c r="B11" s="168"/>
      <c r="C11" s="168"/>
      <c r="D11" s="166"/>
      <c r="E11" s="169"/>
    </row>
    <row r="12" spans="1:5" s="122" customFormat="1" ht="34.5" customHeight="1">
      <c r="A12" s="128"/>
      <c r="B12" s="129" t="s">
        <v>411</v>
      </c>
      <c r="C12" s="130">
        <v>16.6</v>
      </c>
      <c r="D12" s="131" t="s">
        <v>342</v>
      </c>
      <c r="E12" s="132" t="s">
        <v>412</v>
      </c>
    </row>
    <row r="13" spans="1:5" ht="34.5" customHeight="1">
      <c r="A13" s="78">
        <v>9</v>
      </c>
      <c r="B13" s="32" t="s">
        <v>35</v>
      </c>
      <c r="C13" s="33">
        <v>14.6</v>
      </c>
      <c r="D13" s="44" t="s">
        <v>299</v>
      </c>
      <c r="E13" s="40" t="s">
        <v>304</v>
      </c>
    </row>
    <row r="14" spans="1:5" ht="34.5" customHeight="1">
      <c r="A14" s="88">
        <v>10</v>
      </c>
      <c r="B14" s="32" t="s">
        <v>37</v>
      </c>
      <c r="C14" s="31">
        <v>16.4</v>
      </c>
      <c r="D14" s="44" t="s">
        <v>275</v>
      </c>
      <c r="E14" s="40" t="s">
        <v>275</v>
      </c>
    </row>
    <row r="15" spans="1:5" ht="34.5" customHeight="1">
      <c r="A15" s="88">
        <v>13</v>
      </c>
      <c r="B15" s="60" t="s">
        <v>39</v>
      </c>
      <c r="C15" s="61">
        <v>4.7</v>
      </c>
      <c r="D15" s="63" t="s">
        <v>40</v>
      </c>
      <c r="E15" s="63" t="s">
        <v>297</v>
      </c>
    </row>
    <row r="16" spans="1:5" ht="34.5" customHeight="1">
      <c r="A16" s="88">
        <v>14</v>
      </c>
      <c r="B16" s="60" t="s">
        <v>41</v>
      </c>
      <c r="C16" s="61">
        <v>11.6</v>
      </c>
      <c r="D16" s="63" t="s">
        <v>169</v>
      </c>
      <c r="E16" s="63" t="s">
        <v>297</v>
      </c>
    </row>
    <row r="17" spans="1:5" ht="34.5" customHeight="1">
      <c r="A17" s="78">
        <v>15</v>
      </c>
      <c r="B17" s="60" t="s">
        <v>42</v>
      </c>
      <c r="C17" s="61">
        <v>14.2</v>
      </c>
      <c r="D17" s="63" t="s">
        <v>349</v>
      </c>
      <c r="E17" s="63" t="s">
        <v>297</v>
      </c>
    </row>
    <row r="18" spans="1:5" ht="34.5" customHeight="1">
      <c r="A18" s="88">
        <v>16</v>
      </c>
      <c r="B18" s="60" t="s">
        <v>44</v>
      </c>
      <c r="C18" s="61">
        <v>29.5</v>
      </c>
      <c r="D18" s="63" t="s">
        <v>9</v>
      </c>
      <c r="E18" s="63" t="s">
        <v>297</v>
      </c>
    </row>
    <row r="19" spans="1:5" ht="34.5" customHeight="1">
      <c r="A19" s="88">
        <v>17</v>
      </c>
      <c r="B19" s="60" t="s">
        <v>45</v>
      </c>
      <c r="C19" s="61">
        <v>5.6</v>
      </c>
      <c r="D19" s="63" t="s">
        <v>29</v>
      </c>
      <c r="E19" s="63" t="s">
        <v>297</v>
      </c>
    </row>
    <row r="20" spans="1:5" ht="34.5" customHeight="1">
      <c r="A20" s="78">
        <v>18</v>
      </c>
      <c r="B20" s="60" t="s">
        <v>46</v>
      </c>
      <c r="C20" s="61">
        <v>5.6</v>
      </c>
      <c r="D20" s="63" t="s">
        <v>29</v>
      </c>
      <c r="E20" s="63" t="s">
        <v>297</v>
      </c>
    </row>
    <row r="21" spans="1:5" ht="34.5" customHeight="1">
      <c r="A21" s="88">
        <v>19</v>
      </c>
      <c r="B21" s="60" t="s">
        <v>47</v>
      </c>
      <c r="C21" s="61">
        <v>5.6</v>
      </c>
      <c r="D21" s="63" t="s">
        <v>29</v>
      </c>
      <c r="E21" s="63" t="s">
        <v>297</v>
      </c>
    </row>
    <row r="22" spans="1:5" ht="34.5" customHeight="1">
      <c r="A22" s="88">
        <v>20</v>
      </c>
      <c r="B22" s="60" t="s">
        <v>48</v>
      </c>
      <c r="C22" s="61">
        <v>8.7</v>
      </c>
      <c r="D22" s="63" t="s">
        <v>30</v>
      </c>
      <c r="E22" s="63" t="s">
        <v>297</v>
      </c>
    </row>
    <row r="23" spans="1:5" ht="34.5" customHeight="1">
      <c r="A23" s="78">
        <v>21</v>
      </c>
      <c r="B23" s="60" t="s">
        <v>49</v>
      </c>
      <c r="C23" s="61">
        <v>8.7</v>
      </c>
      <c r="D23" s="63" t="s">
        <v>30</v>
      </c>
      <c r="E23" s="63" t="s">
        <v>297</v>
      </c>
    </row>
    <row r="24" spans="1:5" ht="34.5" customHeight="1">
      <c r="A24" s="88">
        <v>22</v>
      </c>
      <c r="B24" s="60" t="s">
        <v>50</v>
      </c>
      <c r="C24" s="61">
        <v>8.7</v>
      </c>
      <c r="D24" s="63" t="s">
        <v>30</v>
      </c>
      <c r="E24" s="63" t="s">
        <v>297</v>
      </c>
    </row>
    <row r="25" spans="1:5" ht="34.5" customHeight="1">
      <c r="A25" s="88">
        <v>23</v>
      </c>
      <c r="B25" s="60" t="s">
        <v>51</v>
      </c>
      <c r="C25" s="61">
        <v>95.5</v>
      </c>
      <c r="D25" s="63" t="s">
        <v>33</v>
      </c>
      <c r="E25" s="63" t="s">
        <v>297</v>
      </c>
    </row>
    <row r="26" spans="1:5" ht="34.5" customHeight="1">
      <c r="A26" s="78">
        <v>24</v>
      </c>
      <c r="B26" s="60" t="s">
        <v>52</v>
      </c>
      <c r="C26" s="61">
        <v>50.8</v>
      </c>
      <c r="D26" s="63" t="s">
        <v>4</v>
      </c>
      <c r="E26" s="63" t="s">
        <v>297</v>
      </c>
    </row>
    <row r="27" spans="1:5" ht="34.5" customHeight="1">
      <c r="A27" s="88">
        <v>25</v>
      </c>
      <c r="B27" s="60" t="s">
        <v>53</v>
      </c>
      <c r="C27" s="61">
        <v>29.9</v>
      </c>
      <c r="D27" s="63" t="s">
        <v>4</v>
      </c>
      <c r="E27" s="63" t="s">
        <v>297</v>
      </c>
    </row>
    <row r="28" spans="1:5" ht="34.5" customHeight="1">
      <c r="A28" s="88">
        <v>26</v>
      </c>
      <c r="B28" s="60" t="s">
        <v>54</v>
      </c>
      <c r="C28" s="61">
        <v>72.7</v>
      </c>
      <c r="D28" s="63" t="s">
        <v>4</v>
      </c>
      <c r="E28" s="63" t="s">
        <v>297</v>
      </c>
    </row>
    <row r="29" spans="1:5" ht="34.5" customHeight="1">
      <c r="A29" s="128">
        <v>27</v>
      </c>
      <c r="B29" s="133" t="s">
        <v>55</v>
      </c>
      <c r="C29" s="134">
        <v>5</v>
      </c>
      <c r="D29" s="135" t="s">
        <v>276</v>
      </c>
      <c r="E29" s="132" t="s">
        <v>412</v>
      </c>
    </row>
    <row r="30" spans="1:5" ht="34.5" customHeight="1">
      <c r="A30" s="128">
        <v>28</v>
      </c>
      <c r="B30" s="133" t="s">
        <v>56</v>
      </c>
      <c r="C30" s="134">
        <v>11.9</v>
      </c>
      <c r="D30" s="136" t="s">
        <v>306</v>
      </c>
      <c r="E30" s="132" t="s">
        <v>412</v>
      </c>
    </row>
    <row r="31" spans="1:5" ht="34.5" customHeight="1">
      <c r="A31" s="88">
        <v>29</v>
      </c>
      <c r="B31" s="32" t="s">
        <v>58</v>
      </c>
      <c r="C31" s="33">
        <v>10.6</v>
      </c>
      <c r="D31" s="43" t="s">
        <v>305</v>
      </c>
      <c r="E31" s="40" t="s">
        <v>304</v>
      </c>
    </row>
    <row r="32" spans="1:5" ht="34.5" customHeight="1">
      <c r="A32" s="128">
        <v>30</v>
      </c>
      <c r="B32" s="133" t="s">
        <v>60</v>
      </c>
      <c r="C32" s="134">
        <v>19.2</v>
      </c>
      <c r="D32" s="136" t="s">
        <v>277</v>
      </c>
      <c r="E32" s="132" t="s">
        <v>412</v>
      </c>
    </row>
    <row r="33" spans="1:5" ht="34.5" customHeight="1">
      <c r="A33" s="88">
        <v>31</v>
      </c>
      <c r="B33" s="32" t="s">
        <v>61</v>
      </c>
      <c r="C33" s="33">
        <v>21</v>
      </c>
      <c r="D33" s="43" t="s">
        <v>200</v>
      </c>
      <c r="E33" s="40" t="s">
        <v>304</v>
      </c>
    </row>
    <row r="34" spans="1:5" ht="34.5" customHeight="1">
      <c r="A34" s="128">
        <v>32</v>
      </c>
      <c r="B34" s="133" t="s">
        <v>63</v>
      </c>
      <c r="C34" s="134">
        <v>17.4</v>
      </c>
      <c r="D34" s="135" t="s">
        <v>278</v>
      </c>
      <c r="E34" s="132" t="s">
        <v>412</v>
      </c>
    </row>
    <row r="35" spans="1:5" ht="34.5" customHeight="1">
      <c r="A35" s="128">
        <v>33</v>
      </c>
      <c r="B35" s="133" t="s">
        <v>64</v>
      </c>
      <c r="C35" s="134">
        <v>17</v>
      </c>
      <c r="D35" s="136" t="s">
        <v>279</v>
      </c>
      <c r="E35" s="132" t="s">
        <v>412</v>
      </c>
    </row>
    <row r="36" spans="1:5" ht="34.5" customHeight="1">
      <c r="A36" s="88">
        <v>34</v>
      </c>
      <c r="B36" s="32" t="s">
        <v>65</v>
      </c>
      <c r="C36" s="33">
        <v>16.9</v>
      </c>
      <c r="D36" s="43" t="s">
        <v>280</v>
      </c>
      <c r="E36" s="40" t="s">
        <v>304</v>
      </c>
    </row>
    <row r="37" spans="1:5" ht="34.5" customHeight="1">
      <c r="A37" s="88">
        <v>35</v>
      </c>
      <c r="B37" s="32" t="s">
        <v>66</v>
      </c>
      <c r="C37" s="31">
        <v>16</v>
      </c>
      <c r="D37" s="44" t="s">
        <v>333</v>
      </c>
      <c r="E37" s="40" t="s">
        <v>369</v>
      </c>
    </row>
    <row r="38" spans="1:5" ht="34.5" customHeight="1">
      <c r="A38" s="78">
        <v>36</v>
      </c>
      <c r="B38" s="60" t="s">
        <v>67</v>
      </c>
      <c r="C38" s="61">
        <v>27.6</v>
      </c>
      <c r="D38" s="62" t="s">
        <v>4</v>
      </c>
      <c r="E38" s="62" t="s">
        <v>297</v>
      </c>
    </row>
    <row r="39" spans="1:5" ht="34.5" customHeight="1">
      <c r="A39" s="88">
        <v>37</v>
      </c>
      <c r="B39" s="32" t="s">
        <v>68</v>
      </c>
      <c r="C39" s="31">
        <v>18.4</v>
      </c>
      <c r="D39" s="43" t="s">
        <v>281</v>
      </c>
      <c r="E39" s="40" t="s">
        <v>369</v>
      </c>
    </row>
    <row r="40" spans="1:5" ht="34.5" customHeight="1">
      <c r="A40" s="88">
        <v>38</v>
      </c>
      <c r="B40" s="32" t="s">
        <v>69</v>
      </c>
      <c r="C40" s="31">
        <v>14.2</v>
      </c>
      <c r="D40" s="40" t="s">
        <v>282</v>
      </c>
      <c r="E40" s="40" t="s">
        <v>369</v>
      </c>
    </row>
    <row r="41" spans="1:5" ht="34.5" customHeight="1">
      <c r="A41" s="78">
        <v>39</v>
      </c>
      <c r="B41" s="32" t="s">
        <v>71</v>
      </c>
      <c r="C41" s="33">
        <v>15.4</v>
      </c>
      <c r="D41" s="40" t="s">
        <v>283</v>
      </c>
      <c r="E41" s="40" t="s">
        <v>304</v>
      </c>
    </row>
    <row r="42" spans="1:5" ht="34.5" customHeight="1">
      <c r="A42" s="88">
        <v>40</v>
      </c>
      <c r="B42" s="32" t="s">
        <v>72</v>
      </c>
      <c r="C42" s="33">
        <v>16</v>
      </c>
      <c r="D42" s="40" t="s">
        <v>280</v>
      </c>
      <c r="E42" s="40" t="s">
        <v>304</v>
      </c>
    </row>
    <row r="43" spans="1:5" ht="34.5" customHeight="1">
      <c r="A43" s="88">
        <v>41</v>
      </c>
      <c r="B43" s="32" t="s">
        <v>73</v>
      </c>
      <c r="C43" s="33">
        <v>11.3</v>
      </c>
      <c r="D43" s="40" t="s">
        <v>284</v>
      </c>
      <c r="E43" s="40" t="s">
        <v>304</v>
      </c>
    </row>
    <row r="44" spans="1:5" ht="34.5" customHeight="1">
      <c r="A44" s="78">
        <v>42</v>
      </c>
      <c r="B44" s="32" t="s">
        <v>74</v>
      </c>
      <c r="C44" s="33">
        <v>11.4</v>
      </c>
      <c r="D44" s="40" t="s">
        <v>285</v>
      </c>
      <c r="E44" s="40" t="s">
        <v>304</v>
      </c>
    </row>
    <row r="45" spans="1:5" ht="34.5" customHeight="1">
      <c r="A45" s="88">
        <v>43</v>
      </c>
      <c r="B45" s="32" t="s">
        <v>75</v>
      </c>
      <c r="C45" s="33">
        <v>15.1</v>
      </c>
      <c r="D45" s="43" t="s">
        <v>286</v>
      </c>
      <c r="E45" s="40" t="s">
        <v>304</v>
      </c>
    </row>
    <row r="46" spans="1:5" ht="34.5" customHeight="1">
      <c r="A46" s="88">
        <v>44</v>
      </c>
      <c r="B46" s="32" t="s">
        <v>76</v>
      </c>
      <c r="C46" s="33">
        <v>7.6</v>
      </c>
      <c r="D46" s="43" t="s">
        <v>287</v>
      </c>
      <c r="E46" s="40" t="s">
        <v>304</v>
      </c>
    </row>
    <row r="47" spans="1:5" ht="34.5" customHeight="1">
      <c r="A47" s="78">
        <v>45</v>
      </c>
      <c r="B47" s="60" t="s">
        <v>77</v>
      </c>
      <c r="C47" s="61">
        <v>50.8</v>
      </c>
      <c r="D47" s="63" t="s">
        <v>4</v>
      </c>
      <c r="E47" s="63" t="s">
        <v>297</v>
      </c>
    </row>
    <row r="48" spans="1:5" ht="34.5" customHeight="1">
      <c r="A48" s="88">
        <v>46</v>
      </c>
      <c r="B48" s="60" t="s">
        <v>78</v>
      </c>
      <c r="C48" s="61">
        <v>17.9</v>
      </c>
      <c r="D48" s="63" t="s">
        <v>4</v>
      </c>
      <c r="E48" s="63" t="s">
        <v>297</v>
      </c>
    </row>
    <row r="49" spans="1:5" ht="34.5" customHeight="1">
      <c r="A49" s="88">
        <v>47</v>
      </c>
      <c r="B49" s="32" t="s">
        <v>79</v>
      </c>
      <c r="C49" s="33">
        <v>5</v>
      </c>
      <c r="D49" s="43" t="s">
        <v>288</v>
      </c>
      <c r="E49" s="40" t="s">
        <v>304</v>
      </c>
    </row>
    <row r="50" spans="1:5" ht="34.5" customHeight="1">
      <c r="A50" s="78">
        <v>48</v>
      </c>
      <c r="B50" s="60" t="s">
        <v>80</v>
      </c>
      <c r="C50" s="61">
        <v>15.1</v>
      </c>
      <c r="D50" s="63" t="s">
        <v>4</v>
      </c>
      <c r="E50" s="63" t="s">
        <v>297</v>
      </c>
    </row>
    <row r="51" spans="1:5" ht="34.5" customHeight="1">
      <c r="A51" s="88">
        <v>49</v>
      </c>
      <c r="B51" s="60" t="s">
        <v>81</v>
      </c>
      <c r="C51" s="61">
        <v>23.1</v>
      </c>
      <c r="D51" s="63" t="s">
        <v>170</v>
      </c>
      <c r="E51" s="62" t="s">
        <v>327</v>
      </c>
    </row>
    <row r="52" spans="1:5" ht="34.5" customHeight="1">
      <c r="A52" s="88">
        <v>50</v>
      </c>
      <c r="B52" s="32" t="s">
        <v>82</v>
      </c>
      <c r="C52" s="33">
        <v>23.1</v>
      </c>
      <c r="D52" s="43" t="s">
        <v>289</v>
      </c>
      <c r="E52" s="40" t="s">
        <v>304</v>
      </c>
    </row>
    <row r="53" spans="1:6" ht="34.5" customHeight="1">
      <c r="A53" s="78">
        <v>51</v>
      </c>
      <c r="B53" s="32" t="s">
        <v>84</v>
      </c>
      <c r="C53" s="33">
        <v>47.4</v>
      </c>
      <c r="D53" s="43" t="s">
        <v>290</v>
      </c>
      <c r="E53" s="40" t="s">
        <v>304</v>
      </c>
      <c r="F53" s="34">
        <f>C53/2</f>
        <v>23.7</v>
      </c>
    </row>
    <row r="54" spans="1:6" ht="34.5" customHeight="1">
      <c r="A54" s="88">
        <v>52</v>
      </c>
      <c r="B54" s="32" t="s">
        <v>85</v>
      </c>
      <c r="C54" s="33">
        <v>15.5</v>
      </c>
      <c r="D54" s="43" t="s">
        <v>308</v>
      </c>
      <c r="E54" s="40" t="s">
        <v>304</v>
      </c>
      <c r="F54" s="76">
        <f>C54/2</f>
        <v>7.75</v>
      </c>
    </row>
    <row r="55" spans="1:6" ht="45">
      <c r="A55" s="88">
        <v>53</v>
      </c>
      <c r="B55" s="32" t="s">
        <v>86</v>
      </c>
      <c r="C55" s="33">
        <v>16.4</v>
      </c>
      <c r="D55" s="40" t="s">
        <v>62</v>
      </c>
      <c r="E55" s="127" t="s">
        <v>415</v>
      </c>
      <c r="F55" s="34">
        <f>C55/2</f>
        <v>8.2</v>
      </c>
    </row>
    <row r="56" spans="1:5" ht="34.5" customHeight="1">
      <c r="A56" s="78">
        <v>54</v>
      </c>
      <c r="B56" s="32" t="s">
        <v>87</v>
      </c>
      <c r="C56" s="33">
        <v>11.9</v>
      </c>
      <c r="D56" s="43" t="s">
        <v>291</v>
      </c>
      <c r="E56" s="40" t="s">
        <v>304</v>
      </c>
    </row>
    <row r="57" spans="1:5" ht="34.5" customHeight="1">
      <c r="A57" s="88">
        <v>55</v>
      </c>
      <c r="B57" s="32" t="s">
        <v>88</v>
      </c>
      <c r="C57" s="33">
        <v>10.6</v>
      </c>
      <c r="D57" s="43" t="s">
        <v>292</v>
      </c>
      <c r="E57" s="40" t="s">
        <v>304</v>
      </c>
    </row>
    <row r="58" spans="1:5" ht="34.5" customHeight="1">
      <c r="A58" s="88">
        <v>56</v>
      </c>
      <c r="B58" s="32" t="s">
        <v>89</v>
      </c>
      <c r="C58" s="33">
        <v>17</v>
      </c>
      <c r="D58" s="40" t="s">
        <v>293</v>
      </c>
      <c r="E58" s="40" t="s">
        <v>304</v>
      </c>
    </row>
    <row r="59" spans="1:5" ht="34.5" customHeight="1">
      <c r="A59" s="78">
        <v>57</v>
      </c>
      <c r="B59" s="32" t="s">
        <v>90</v>
      </c>
      <c r="C59" s="33">
        <v>18.4</v>
      </c>
      <c r="D59" s="43" t="s">
        <v>294</v>
      </c>
      <c r="E59" s="40" t="s">
        <v>304</v>
      </c>
    </row>
    <row r="60" spans="1:5" ht="34.5" customHeight="1">
      <c r="A60" s="88">
        <v>58</v>
      </c>
      <c r="B60" s="32" t="s">
        <v>91</v>
      </c>
      <c r="C60" s="33">
        <v>19.9</v>
      </c>
      <c r="D60" s="43" t="s">
        <v>295</v>
      </c>
      <c r="E60" s="40" t="s">
        <v>304</v>
      </c>
    </row>
    <row r="61" spans="1:5" ht="34.5" customHeight="1">
      <c r="A61" s="88">
        <v>59</v>
      </c>
      <c r="B61" s="60" t="s">
        <v>92</v>
      </c>
      <c r="C61" s="61">
        <v>54.4</v>
      </c>
      <c r="D61" s="63" t="s">
        <v>4</v>
      </c>
      <c r="E61" s="62" t="s">
        <v>304</v>
      </c>
    </row>
    <row r="62" spans="1:5" ht="34.5" customHeight="1">
      <c r="A62" s="78">
        <v>60</v>
      </c>
      <c r="B62" s="32" t="s">
        <v>93</v>
      </c>
      <c r="C62" s="33">
        <v>29.9</v>
      </c>
      <c r="D62" s="43" t="s">
        <v>296</v>
      </c>
      <c r="E62" s="40" t="s">
        <v>304</v>
      </c>
    </row>
    <row r="63" spans="1:5" ht="34.5" customHeight="1">
      <c r="A63" s="88">
        <v>61</v>
      </c>
      <c r="B63" s="32" t="s">
        <v>94</v>
      </c>
      <c r="C63" s="33">
        <v>4.2</v>
      </c>
      <c r="D63" s="43" t="s">
        <v>100</v>
      </c>
      <c r="E63" s="40" t="s">
        <v>304</v>
      </c>
    </row>
    <row r="64" spans="1:5" ht="34.5" customHeight="1">
      <c r="A64" s="88">
        <v>62</v>
      </c>
      <c r="B64" s="60" t="s">
        <v>95</v>
      </c>
      <c r="C64" s="61">
        <v>27.9</v>
      </c>
      <c r="D64" s="63" t="s">
        <v>9</v>
      </c>
      <c r="E64" s="63" t="s">
        <v>297</v>
      </c>
    </row>
    <row r="65" spans="1:5" ht="24.75" customHeight="1">
      <c r="A65" s="165" t="s">
        <v>31</v>
      </c>
      <c r="B65" s="165"/>
      <c r="C65" s="47">
        <f>SUM(C5:C64)</f>
        <v>1704.5600000000009</v>
      </c>
      <c r="D65" s="40"/>
      <c r="E65" s="40"/>
    </row>
    <row r="66" spans="3:5" ht="24.75" customHeight="1">
      <c r="C66" s="48"/>
      <c r="D66" s="49"/>
      <c r="E66" s="49"/>
    </row>
    <row r="67" spans="3:5" ht="24.75" customHeight="1">
      <c r="C67" s="48">
        <f>C3+C4+SUM(C6:C14)+SUM(C29:C37)+SUM(C39:C46)+C49+SUM(C52:C60)+C62+C63</f>
        <v>635.09</v>
      </c>
      <c r="D67" s="49"/>
      <c r="E67" s="49"/>
    </row>
    <row r="68" spans="5:7" ht="24.75" customHeight="1">
      <c r="E68" s="151" t="s">
        <v>350</v>
      </c>
      <c r="F68" s="153"/>
      <c r="G68" s="75" t="s">
        <v>416</v>
      </c>
    </row>
    <row r="69" spans="5:7" ht="24.75" customHeight="1">
      <c r="E69" s="151" t="s">
        <v>358</v>
      </c>
      <c r="F69" s="152"/>
      <c r="G69" s="153"/>
    </row>
    <row r="70" spans="5:7" ht="24.75" customHeight="1">
      <c r="E70" s="65" t="s">
        <v>351</v>
      </c>
      <c r="F70" s="65" t="s">
        <v>352</v>
      </c>
      <c r="G70" s="65" t="s">
        <v>353</v>
      </c>
    </row>
    <row r="71" spans="5:8" ht="24.75" customHeight="1">
      <c r="E71" s="74" t="s">
        <v>389</v>
      </c>
      <c r="F71" s="65" t="s">
        <v>390</v>
      </c>
      <c r="G71" s="114">
        <v>16.66</v>
      </c>
      <c r="H71" s="48">
        <f>C6</f>
        <v>16.66</v>
      </c>
    </row>
    <row r="72" spans="5:8" ht="24.75" customHeight="1">
      <c r="E72" s="74" t="s">
        <v>375</v>
      </c>
      <c r="F72" s="65" t="s">
        <v>376</v>
      </c>
      <c r="G72" s="114">
        <v>62.2</v>
      </c>
      <c r="H72" s="48">
        <f>C7+C8</f>
        <v>62.2</v>
      </c>
    </row>
    <row r="73" spans="5:8" ht="38.25">
      <c r="E73" s="74" t="s">
        <v>361</v>
      </c>
      <c r="F73" s="65" t="s">
        <v>362</v>
      </c>
      <c r="G73" s="114">
        <v>95.3</v>
      </c>
      <c r="H73" s="48">
        <f>C12+C29+C30+C32+C34+C35+F55</f>
        <v>95.3</v>
      </c>
    </row>
    <row r="74" spans="5:11" ht="12.75" customHeight="1">
      <c r="E74" s="74" t="s">
        <v>363</v>
      </c>
      <c r="F74" s="65" t="s">
        <v>364</v>
      </c>
      <c r="G74" s="115">
        <v>327.29999999999995</v>
      </c>
      <c r="H74" s="48">
        <f>C13+C31+C33+C36+SUM(C41:C46)+C49+C52+F53+C54+F55+SUM(C56:C60)+C62+C63</f>
        <v>327.29999999999995</v>
      </c>
      <c r="J74" s="34">
        <v>359.85</v>
      </c>
      <c r="K74" s="48">
        <f>J74-H74</f>
        <v>32.55000000000007</v>
      </c>
    </row>
    <row r="75" spans="5:8" ht="24.75" customHeight="1">
      <c r="E75" s="74" t="s">
        <v>377</v>
      </c>
      <c r="F75" s="65" t="s">
        <v>378</v>
      </c>
      <c r="G75" s="115">
        <v>23.7</v>
      </c>
      <c r="H75" s="48">
        <f>F53</f>
        <v>23.7</v>
      </c>
    </row>
    <row r="76" spans="5:8" ht="24.75" customHeight="1">
      <c r="E76" s="74" t="s">
        <v>365</v>
      </c>
      <c r="F76" s="65" t="s">
        <v>366</v>
      </c>
      <c r="G76" s="115">
        <v>16.4</v>
      </c>
      <c r="H76" s="97">
        <f>C14</f>
        <v>16.4</v>
      </c>
    </row>
    <row r="77" spans="5:8" ht="24.75" customHeight="1">
      <c r="E77" s="74" t="s">
        <v>369</v>
      </c>
      <c r="F77" s="65" t="s">
        <v>370</v>
      </c>
      <c r="G77" s="115">
        <v>48.599999999999994</v>
      </c>
      <c r="H77" s="48">
        <f>C37+C39+C40</f>
        <v>48.599999999999994</v>
      </c>
    </row>
    <row r="78" spans="5:8" ht="24.75" customHeight="1">
      <c r="E78" s="74" t="s">
        <v>391</v>
      </c>
      <c r="F78" s="65" t="s">
        <v>405</v>
      </c>
      <c r="G78" s="68">
        <v>14.14</v>
      </c>
      <c r="H78" s="34">
        <f>C3</f>
        <v>14.14</v>
      </c>
    </row>
    <row r="79" spans="5:8" ht="12.75" customHeight="1">
      <c r="E79" s="74" t="s">
        <v>392</v>
      </c>
      <c r="F79" s="65" t="s">
        <v>406</v>
      </c>
      <c r="G79" s="68">
        <v>30.79</v>
      </c>
      <c r="H79" s="34">
        <f>C4</f>
        <v>30.79</v>
      </c>
    </row>
    <row r="80" spans="5:8" ht="24.75" customHeight="1">
      <c r="E80" s="64"/>
      <c r="F80" s="64" t="s">
        <v>354</v>
      </c>
      <c r="G80" s="67">
        <f>SUM(G71:G79)</f>
        <v>635.0899999999999</v>
      </c>
      <c r="H80" s="48">
        <f>SUM(H71:H79)</f>
        <v>635.0899999999999</v>
      </c>
    </row>
    <row r="81" ht="24.75" customHeight="1"/>
    <row r="82" ht="24.75" customHeight="1">
      <c r="G82" s="48">
        <f>C67-G80</f>
        <v>0</v>
      </c>
    </row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</sheetData>
  <sheetProtection/>
  <mergeCells count="8">
    <mergeCell ref="A1:E1"/>
    <mergeCell ref="A65:B65"/>
    <mergeCell ref="E68:F68"/>
    <mergeCell ref="E69:G69"/>
    <mergeCell ref="D8:D11"/>
    <mergeCell ref="C8:C11"/>
    <mergeCell ref="E8:E11"/>
    <mergeCell ref="B8:B11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1"/>
  <sheetViews>
    <sheetView zoomScale="115" zoomScaleNormal="115" zoomScalePageLayoutView="0" workbookViewId="0" topLeftCell="A76">
      <selection activeCell="G87" sqref="G87"/>
    </sheetView>
  </sheetViews>
  <sheetFormatPr defaultColWidth="9.00390625" defaultRowHeight="12.75"/>
  <cols>
    <col min="1" max="1" width="4.625" style="17" customWidth="1"/>
    <col min="2" max="2" width="6.00390625" style="17" customWidth="1"/>
    <col min="3" max="3" width="10.875" style="17" customWidth="1"/>
    <col min="4" max="4" width="20.00390625" style="17" customWidth="1"/>
    <col min="5" max="5" width="22.75390625" style="17" customWidth="1"/>
    <col min="6" max="6" width="13.75390625" style="17" customWidth="1"/>
    <col min="7" max="7" width="23.125" style="17" customWidth="1"/>
    <col min="8" max="16384" width="9.125" style="17" customWidth="1"/>
  </cols>
  <sheetData>
    <row r="1" spans="1:2" ht="11.25">
      <c r="A1" s="15" t="s">
        <v>273</v>
      </c>
      <c r="B1" s="16"/>
    </row>
    <row r="2" spans="1:5" s="20" customFormat="1" ht="24.75" customHeight="1">
      <c r="A2" s="18" t="s">
        <v>2</v>
      </c>
      <c r="B2" s="18" t="s">
        <v>0</v>
      </c>
      <c r="C2" s="18" t="s">
        <v>300</v>
      </c>
      <c r="D2" s="19" t="s">
        <v>345</v>
      </c>
      <c r="E2" s="18" t="s">
        <v>346</v>
      </c>
    </row>
    <row r="3" spans="1:6" ht="24.75" customHeight="1">
      <c r="A3" s="21">
        <v>1</v>
      </c>
      <c r="B3" s="22" t="s">
        <v>101</v>
      </c>
      <c r="C3" s="24">
        <v>47</v>
      </c>
      <c r="D3" s="23" t="s">
        <v>96</v>
      </c>
      <c r="E3" s="29" t="s">
        <v>307</v>
      </c>
      <c r="F3" s="17">
        <f>C3/2</f>
        <v>23.5</v>
      </c>
    </row>
    <row r="4" spans="1:5" ht="24.75" customHeight="1">
      <c r="A4" s="55">
        <v>2</v>
      </c>
      <c r="B4" s="69" t="s">
        <v>102</v>
      </c>
      <c r="C4" s="59">
        <v>80.2</v>
      </c>
      <c r="D4" s="58" t="s">
        <v>4</v>
      </c>
      <c r="E4" s="70" t="s">
        <v>297</v>
      </c>
    </row>
    <row r="5" spans="1:7" ht="39">
      <c r="A5" s="93">
        <v>3</v>
      </c>
      <c r="B5" s="94" t="s">
        <v>103</v>
      </c>
      <c r="C5" s="95">
        <v>17.4</v>
      </c>
      <c r="D5" s="96" t="s">
        <v>398</v>
      </c>
      <c r="E5" s="102" t="s">
        <v>399</v>
      </c>
      <c r="F5" s="103">
        <v>43709</v>
      </c>
      <c r="G5" s="17">
        <f>C5/2</f>
        <v>8.7</v>
      </c>
    </row>
    <row r="6" spans="1:6" s="111" customFormat="1" ht="24.75" customHeight="1">
      <c r="A6" s="93">
        <v>4</v>
      </c>
      <c r="B6" s="94" t="s">
        <v>104</v>
      </c>
      <c r="C6" s="95">
        <v>17.3</v>
      </c>
      <c r="D6" s="101" t="s">
        <v>97</v>
      </c>
      <c r="E6" s="102" t="s">
        <v>314</v>
      </c>
      <c r="F6" s="103">
        <v>43617</v>
      </c>
    </row>
    <row r="7" spans="1:5" ht="24.75" customHeight="1">
      <c r="A7" s="21">
        <v>5</v>
      </c>
      <c r="B7" s="22" t="s">
        <v>105</v>
      </c>
      <c r="C7" s="24">
        <v>17.7</v>
      </c>
      <c r="D7" s="2" t="s">
        <v>310</v>
      </c>
      <c r="E7" s="29" t="s">
        <v>298</v>
      </c>
    </row>
    <row r="8" spans="1:5" ht="24.75" customHeight="1">
      <c r="A8" s="21">
        <v>6</v>
      </c>
      <c r="B8" s="22" t="s">
        <v>106</v>
      </c>
      <c r="C8" s="24">
        <v>17.6</v>
      </c>
      <c r="D8" s="23" t="s">
        <v>311</v>
      </c>
      <c r="E8" s="29" t="s">
        <v>307</v>
      </c>
    </row>
    <row r="9" spans="1:5" ht="24.75" customHeight="1">
      <c r="A9" s="21">
        <v>7</v>
      </c>
      <c r="B9" s="22" t="s">
        <v>107</v>
      </c>
      <c r="C9" s="24">
        <v>31.1</v>
      </c>
      <c r="D9" s="23" t="s">
        <v>312</v>
      </c>
      <c r="E9" s="29" t="s">
        <v>307</v>
      </c>
    </row>
    <row r="10" spans="1:5" ht="24.75" customHeight="1">
      <c r="A10" s="21">
        <v>8</v>
      </c>
      <c r="B10" s="22" t="s">
        <v>108</v>
      </c>
      <c r="C10" s="24">
        <v>4.2</v>
      </c>
      <c r="D10" s="23" t="s">
        <v>313</v>
      </c>
      <c r="E10" s="29" t="s">
        <v>307</v>
      </c>
    </row>
    <row r="11" spans="1:6" s="111" customFormat="1" ht="36.75" customHeight="1">
      <c r="A11" s="106">
        <v>9</v>
      </c>
      <c r="B11" s="107" t="s">
        <v>109</v>
      </c>
      <c r="C11" s="108">
        <v>14.6</v>
      </c>
      <c r="D11" s="112" t="s">
        <v>395</v>
      </c>
      <c r="E11" s="109" t="s">
        <v>307</v>
      </c>
      <c r="F11" s="110">
        <v>43556</v>
      </c>
    </row>
    <row r="12" spans="1:5" ht="24.75" customHeight="1">
      <c r="A12" s="55">
        <v>10</v>
      </c>
      <c r="B12" s="69" t="s">
        <v>110</v>
      </c>
      <c r="C12" s="59">
        <v>29.5</v>
      </c>
      <c r="D12" s="58" t="s">
        <v>9</v>
      </c>
      <c r="E12" s="70" t="s">
        <v>297</v>
      </c>
    </row>
    <row r="13" spans="1:6" ht="24.75" customHeight="1">
      <c r="A13" s="55">
        <v>11</v>
      </c>
      <c r="B13" s="69" t="s">
        <v>111</v>
      </c>
      <c r="C13" s="113">
        <v>175.1</v>
      </c>
      <c r="D13" s="58" t="s">
        <v>33</v>
      </c>
      <c r="E13" s="70" t="s">
        <v>297</v>
      </c>
      <c r="F13" s="17" t="s">
        <v>400</v>
      </c>
    </row>
    <row r="14" spans="1:7" ht="24.75" customHeight="1">
      <c r="A14" s="93"/>
      <c r="B14" s="94" t="s">
        <v>401</v>
      </c>
      <c r="C14" s="116">
        <v>12.6</v>
      </c>
      <c r="D14" s="96" t="s">
        <v>310</v>
      </c>
      <c r="E14" s="102" t="s">
        <v>397</v>
      </c>
      <c r="F14" s="103">
        <v>43709</v>
      </c>
      <c r="G14" s="95"/>
    </row>
    <row r="15" spans="1:7" ht="24.75" customHeight="1">
      <c r="A15" s="93"/>
      <c r="B15" s="94" t="s">
        <v>402</v>
      </c>
      <c r="C15" s="116">
        <v>10.1</v>
      </c>
      <c r="D15" s="96" t="s">
        <v>310</v>
      </c>
      <c r="E15" s="102" t="s">
        <v>397</v>
      </c>
      <c r="F15" s="103">
        <v>43709</v>
      </c>
      <c r="G15" s="95"/>
    </row>
    <row r="16" spans="1:5" ht="24.75" customHeight="1">
      <c r="A16" s="55">
        <v>12</v>
      </c>
      <c r="B16" s="69" t="s">
        <v>112</v>
      </c>
      <c r="C16" s="59">
        <v>5.6</v>
      </c>
      <c r="D16" s="58" t="s">
        <v>29</v>
      </c>
      <c r="E16" s="70" t="s">
        <v>297</v>
      </c>
    </row>
    <row r="17" spans="1:5" ht="24.75" customHeight="1">
      <c r="A17" s="55">
        <v>13</v>
      </c>
      <c r="B17" s="69" t="s">
        <v>113</v>
      </c>
      <c r="C17" s="59">
        <v>5.6</v>
      </c>
      <c r="D17" s="58" t="s">
        <v>29</v>
      </c>
      <c r="E17" s="70" t="s">
        <v>297</v>
      </c>
    </row>
    <row r="18" spans="1:5" ht="24.75" customHeight="1">
      <c r="A18" s="55">
        <v>14</v>
      </c>
      <c r="B18" s="69" t="s">
        <v>114</v>
      </c>
      <c r="C18" s="59">
        <v>5.6</v>
      </c>
      <c r="D18" s="58" t="s">
        <v>29</v>
      </c>
      <c r="E18" s="70" t="s">
        <v>297</v>
      </c>
    </row>
    <row r="19" spans="1:5" ht="24.75" customHeight="1">
      <c r="A19" s="55">
        <v>15</v>
      </c>
      <c r="B19" s="69" t="s">
        <v>115</v>
      </c>
      <c r="C19" s="59">
        <v>8.7</v>
      </c>
      <c r="D19" s="58" t="s">
        <v>30</v>
      </c>
      <c r="E19" s="70" t="s">
        <v>297</v>
      </c>
    </row>
    <row r="20" spans="1:5" ht="24.75" customHeight="1">
      <c r="A20" s="55">
        <v>16</v>
      </c>
      <c r="B20" s="69" t="s">
        <v>116</v>
      </c>
      <c r="C20" s="59">
        <v>8.7</v>
      </c>
      <c r="D20" s="58" t="s">
        <v>30</v>
      </c>
      <c r="E20" s="70" t="s">
        <v>297</v>
      </c>
    </row>
    <row r="21" spans="1:5" ht="24.75" customHeight="1">
      <c r="A21" s="55">
        <v>17</v>
      </c>
      <c r="B21" s="69" t="s">
        <v>117</v>
      </c>
      <c r="C21" s="59">
        <v>8.7</v>
      </c>
      <c r="D21" s="58" t="s">
        <v>30</v>
      </c>
      <c r="E21" s="70" t="s">
        <v>297</v>
      </c>
    </row>
    <row r="22" spans="1:5" ht="24.75" customHeight="1">
      <c r="A22" s="21">
        <v>18</v>
      </c>
      <c r="B22" s="22" t="s">
        <v>118</v>
      </c>
      <c r="C22" s="24">
        <v>13.8</v>
      </c>
      <c r="D22" s="23" t="s">
        <v>315</v>
      </c>
      <c r="E22" s="29" t="s">
        <v>314</v>
      </c>
    </row>
    <row r="23" spans="1:5" ht="24.75" customHeight="1">
      <c r="A23" s="21">
        <v>19</v>
      </c>
      <c r="B23" s="22" t="s">
        <v>119</v>
      </c>
      <c r="C23" s="24">
        <v>4.1</v>
      </c>
      <c r="D23" s="23" t="s">
        <v>316</v>
      </c>
      <c r="E23" s="29" t="s">
        <v>314</v>
      </c>
    </row>
    <row r="24" spans="1:5" ht="24.75" customHeight="1">
      <c r="A24" s="21">
        <v>20</v>
      </c>
      <c r="B24" s="22" t="s">
        <v>120</v>
      </c>
      <c r="C24" s="24">
        <v>6.9</v>
      </c>
      <c r="D24" s="23" t="s">
        <v>317</v>
      </c>
      <c r="E24" s="29" t="s">
        <v>314</v>
      </c>
    </row>
    <row r="25" spans="1:5" ht="24.75" customHeight="1">
      <c r="A25" s="55">
        <v>21</v>
      </c>
      <c r="B25" s="69" t="s">
        <v>121</v>
      </c>
      <c r="C25" s="59">
        <v>96.5</v>
      </c>
      <c r="D25" s="58" t="s">
        <v>33</v>
      </c>
      <c r="E25" s="70" t="s">
        <v>297</v>
      </c>
    </row>
    <row r="26" spans="1:5" ht="24.75" customHeight="1">
      <c r="A26" s="21">
        <v>22</v>
      </c>
      <c r="B26" s="22" t="s">
        <v>122</v>
      </c>
      <c r="C26" s="24">
        <v>23</v>
      </c>
      <c r="D26" s="23" t="s">
        <v>318</v>
      </c>
      <c r="E26" s="29" t="s">
        <v>307</v>
      </c>
    </row>
    <row r="27" spans="1:5" ht="24.75" customHeight="1">
      <c r="A27" s="55">
        <v>23</v>
      </c>
      <c r="B27" s="69" t="s">
        <v>123</v>
      </c>
      <c r="C27" s="59">
        <v>50.1</v>
      </c>
      <c r="D27" s="58" t="s">
        <v>4</v>
      </c>
      <c r="E27" s="70" t="s">
        <v>297</v>
      </c>
    </row>
    <row r="28" spans="1:5" ht="24.75" customHeight="1">
      <c r="A28" s="21">
        <v>24</v>
      </c>
      <c r="B28" s="22" t="s">
        <v>124</v>
      </c>
      <c r="C28" s="24">
        <v>11</v>
      </c>
      <c r="D28" s="23" t="s">
        <v>335</v>
      </c>
      <c r="E28" s="29" t="s">
        <v>307</v>
      </c>
    </row>
    <row r="29" spans="1:5" ht="24.75" customHeight="1">
      <c r="A29" s="21">
        <v>25</v>
      </c>
      <c r="B29" s="22" t="s">
        <v>125</v>
      </c>
      <c r="C29" s="24">
        <v>6.9</v>
      </c>
      <c r="D29" s="2" t="s">
        <v>336</v>
      </c>
      <c r="E29" s="29" t="s">
        <v>307</v>
      </c>
    </row>
    <row r="30" spans="1:5" ht="24.75" customHeight="1">
      <c r="A30" s="21">
        <v>26</v>
      </c>
      <c r="B30" s="22" t="s">
        <v>126</v>
      </c>
      <c r="C30" s="24">
        <v>74.1</v>
      </c>
      <c r="D30" s="23" t="s">
        <v>4</v>
      </c>
      <c r="E30" s="29" t="s">
        <v>307</v>
      </c>
    </row>
    <row r="31" spans="1:5" ht="24.75" customHeight="1">
      <c r="A31" s="21">
        <v>27</v>
      </c>
      <c r="B31" s="22" t="s">
        <v>127</v>
      </c>
      <c r="C31" s="24">
        <v>11.5</v>
      </c>
      <c r="D31" s="23" t="s">
        <v>306</v>
      </c>
      <c r="E31" s="29" t="s">
        <v>307</v>
      </c>
    </row>
    <row r="32" spans="1:5" ht="24.75" customHeight="1">
      <c r="A32" s="21">
        <v>28</v>
      </c>
      <c r="B32" s="22" t="s">
        <v>128</v>
      </c>
      <c r="C32" s="24">
        <v>10.6</v>
      </c>
      <c r="D32" s="23" t="s">
        <v>305</v>
      </c>
      <c r="E32" s="29" t="s">
        <v>307</v>
      </c>
    </row>
    <row r="33" spans="1:5" ht="24.75" customHeight="1">
      <c r="A33" s="21">
        <v>29</v>
      </c>
      <c r="B33" s="22" t="s">
        <v>129</v>
      </c>
      <c r="C33" s="24">
        <v>12.7</v>
      </c>
      <c r="D33" s="2" t="s">
        <v>319</v>
      </c>
      <c r="E33" s="29" t="s">
        <v>307</v>
      </c>
    </row>
    <row r="34" spans="1:5" ht="24.75" customHeight="1">
      <c r="A34" s="21">
        <v>30</v>
      </c>
      <c r="B34" s="22" t="s">
        <v>130</v>
      </c>
      <c r="C34" s="24">
        <v>18.2</v>
      </c>
      <c r="D34" s="1" t="s">
        <v>337</v>
      </c>
      <c r="E34" s="29" t="s">
        <v>307</v>
      </c>
    </row>
    <row r="35" spans="1:5" ht="24.75" customHeight="1">
      <c r="A35" s="21">
        <v>31</v>
      </c>
      <c r="B35" s="22" t="s">
        <v>131</v>
      </c>
      <c r="C35" s="24">
        <v>17.6</v>
      </c>
      <c r="D35" s="1" t="s">
        <v>309</v>
      </c>
      <c r="E35" s="29" t="s">
        <v>307</v>
      </c>
    </row>
    <row r="36" spans="1:5" ht="24.75" customHeight="1">
      <c r="A36" s="21">
        <v>32</v>
      </c>
      <c r="B36" s="22" t="s">
        <v>132</v>
      </c>
      <c r="C36" s="24">
        <v>17.6</v>
      </c>
      <c r="D36" s="1" t="s">
        <v>309</v>
      </c>
      <c r="E36" s="29" t="s">
        <v>307</v>
      </c>
    </row>
    <row r="37" spans="1:5" ht="24.75" customHeight="1">
      <c r="A37" s="10">
        <v>33</v>
      </c>
      <c r="B37" s="11" t="s">
        <v>133</v>
      </c>
      <c r="C37" s="12">
        <v>16.9</v>
      </c>
      <c r="D37" s="3" t="s">
        <v>309</v>
      </c>
      <c r="E37" s="30" t="s">
        <v>307</v>
      </c>
    </row>
    <row r="38" spans="1:5" ht="24.75" customHeight="1">
      <c r="A38" s="21">
        <v>34</v>
      </c>
      <c r="B38" s="22" t="s">
        <v>134</v>
      </c>
      <c r="C38" s="24">
        <v>16</v>
      </c>
      <c r="D38" s="1" t="s">
        <v>320</v>
      </c>
      <c r="E38" s="30" t="s">
        <v>307</v>
      </c>
    </row>
    <row r="39" spans="1:5" ht="38.25" customHeight="1">
      <c r="A39" s="21">
        <v>35</v>
      </c>
      <c r="B39" s="22" t="s">
        <v>135</v>
      </c>
      <c r="C39" s="24">
        <v>15.3</v>
      </c>
      <c r="D39" s="1" t="s">
        <v>338</v>
      </c>
      <c r="E39" s="30" t="s">
        <v>307</v>
      </c>
    </row>
    <row r="40" spans="1:5" ht="24.75" customHeight="1">
      <c r="A40" s="55">
        <v>36</v>
      </c>
      <c r="B40" s="69" t="s">
        <v>136</v>
      </c>
      <c r="C40" s="59">
        <v>15.1</v>
      </c>
      <c r="D40" s="58" t="s">
        <v>4</v>
      </c>
      <c r="E40" s="70" t="s">
        <v>297</v>
      </c>
    </row>
    <row r="41" spans="1:5" ht="24.75" customHeight="1">
      <c r="A41" s="55">
        <v>37</v>
      </c>
      <c r="B41" s="69" t="s">
        <v>137</v>
      </c>
      <c r="C41" s="59">
        <v>22.1</v>
      </c>
      <c r="D41" s="58" t="s">
        <v>4</v>
      </c>
      <c r="E41" s="70" t="s">
        <v>297</v>
      </c>
    </row>
    <row r="42" spans="1:7" ht="39">
      <c r="A42" s="93">
        <v>38</v>
      </c>
      <c r="B42" s="94" t="s">
        <v>138</v>
      </c>
      <c r="C42" s="95">
        <v>16.5</v>
      </c>
      <c r="D42" s="105" t="s">
        <v>339</v>
      </c>
      <c r="E42" s="102" t="s">
        <v>399</v>
      </c>
      <c r="F42" s="103">
        <v>43709</v>
      </c>
      <c r="G42" s="17">
        <f>C42/2</f>
        <v>8.25</v>
      </c>
    </row>
    <row r="43" spans="1:7" ht="39">
      <c r="A43" s="93">
        <v>39</v>
      </c>
      <c r="B43" s="94" t="s">
        <v>139</v>
      </c>
      <c r="C43" s="95">
        <v>15.4</v>
      </c>
      <c r="D43" s="105" t="s">
        <v>340</v>
      </c>
      <c r="E43" s="102" t="s">
        <v>399</v>
      </c>
      <c r="F43" s="103">
        <v>43709</v>
      </c>
      <c r="G43" s="17">
        <f>C43/2</f>
        <v>7.7</v>
      </c>
    </row>
    <row r="44" spans="1:5" ht="24.75" customHeight="1">
      <c r="A44" s="21">
        <v>40</v>
      </c>
      <c r="B44" s="22" t="s">
        <v>140</v>
      </c>
      <c r="C44" s="24">
        <v>15.4</v>
      </c>
      <c r="D44" s="1" t="s">
        <v>341</v>
      </c>
      <c r="E44" s="30" t="s">
        <v>307</v>
      </c>
    </row>
    <row r="45" spans="1:5" ht="24.75" customHeight="1">
      <c r="A45" s="21">
        <v>41</v>
      </c>
      <c r="B45" s="22" t="s">
        <v>141</v>
      </c>
      <c r="C45" s="24">
        <v>16</v>
      </c>
      <c r="D45" s="1" t="s">
        <v>329</v>
      </c>
      <c r="E45" s="30" t="s">
        <v>328</v>
      </c>
    </row>
    <row r="46" spans="1:6" ht="24.75" customHeight="1">
      <c r="A46" s="93">
        <v>42</v>
      </c>
      <c r="B46" s="94" t="s">
        <v>142</v>
      </c>
      <c r="C46" s="95">
        <v>16.4</v>
      </c>
      <c r="D46" s="105" t="s">
        <v>83</v>
      </c>
      <c r="E46" s="102" t="s">
        <v>397</v>
      </c>
      <c r="F46" s="103">
        <v>43709</v>
      </c>
    </row>
    <row r="47" spans="1:5" ht="24.75" customHeight="1">
      <c r="A47" s="55">
        <v>43</v>
      </c>
      <c r="B47" s="69" t="s">
        <v>143</v>
      </c>
      <c r="C47" s="59">
        <v>50.1</v>
      </c>
      <c r="D47" s="58" t="s">
        <v>4</v>
      </c>
      <c r="E47" s="70" t="s">
        <v>297</v>
      </c>
    </row>
    <row r="48" spans="1:5" ht="24.75" customHeight="1">
      <c r="A48" s="21">
        <v>44</v>
      </c>
      <c r="B48" s="22" t="s">
        <v>144</v>
      </c>
      <c r="C48" s="24">
        <v>11</v>
      </c>
      <c r="D48" s="1" t="s">
        <v>335</v>
      </c>
      <c r="E48" s="29" t="s">
        <v>314</v>
      </c>
    </row>
    <row r="49" spans="1:5" ht="24.75" customHeight="1">
      <c r="A49" s="55">
        <v>45</v>
      </c>
      <c r="B49" s="69" t="s">
        <v>145</v>
      </c>
      <c r="C49" s="59">
        <v>22</v>
      </c>
      <c r="D49" s="58" t="s">
        <v>4</v>
      </c>
      <c r="E49" s="70" t="s">
        <v>297</v>
      </c>
    </row>
    <row r="50" spans="1:5" ht="24.75" customHeight="1">
      <c r="A50" s="55">
        <v>46</v>
      </c>
      <c r="B50" s="69" t="s">
        <v>146</v>
      </c>
      <c r="C50" s="59">
        <v>23.1</v>
      </c>
      <c r="D50" s="58" t="s">
        <v>330</v>
      </c>
      <c r="E50" s="70" t="s">
        <v>327</v>
      </c>
    </row>
    <row r="51" spans="1:5" ht="24.75" customHeight="1">
      <c r="A51" s="21">
        <v>47</v>
      </c>
      <c r="B51" s="22" t="s">
        <v>147</v>
      </c>
      <c r="C51" s="24">
        <v>16.4</v>
      </c>
      <c r="D51" s="23" t="s">
        <v>83</v>
      </c>
      <c r="E51" s="29" t="s">
        <v>314</v>
      </c>
    </row>
    <row r="52" spans="1:6" ht="24.75" customHeight="1">
      <c r="A52" s="93">
        <v>48</v>
      </c>
      <c r="B52" s="94" t="s">
        <v>148</v>
      </c>
      <c r="C52" s="95">
        <v>15.6</v>
      </c>
      <c r="D52" s="96" t="s">
        <v>320</v>
      </c>
      <c r="E52" s="102" t="s">
        <v>314</v>
      </c>
      <c r="F52" s="103">
        <v>43709</v>
      </c>
    </row>
    <row r="53" spans="1:6" s="6" customFormat="1" ht="24.75" customHeight="1">
      <c r="A53" s="93">
        <v>49</v>
      </c>
      <c r="B53" s="94" t="s">
        <v>149</v>
      </c>
      <c r="C53" s="95">
        <v>16.5</v>
      </c>
      <c r="D53" s="96" t="s">
        <v>320</v>
      </c>
      <c r="E53" s="102" t="s">
        <v>314</v>
      </c>
      <c r="F53" s="103">
        <v>43709</v>
      </c>
    </row>
    <row r="54" spans="1:6" ht="24.75" customHeight="1">
      <c r="A54" s="93">
        <v>50</v>
      </c>
      <c r="B54" s="94" t="s">
        <v>150</v>
      </c>
      <c r="C54" s="95">
        <v>16.5</v>
      </c>
      <c r="D54" s="96" t="s">
        <v>320</v>
      </c>
      <c r="E54" s="102" t="s">
        <v>314</v>
      </c>
      <c r="F54" s="103">
        <v>43709</v>
      </c>
    </row>
    <row r="55" spans="1:6" ht="24.75" customHeight="1">
      <c r="A55" s="93">
        <v>51</v>
      </c>
      <c r="B55" s="94" t="s">
        <v>151</v>
      </c>
      <c r="C55" s="95">
        <v>15.6</v>
      </c>
      <c r="D55" s="96" t="s">
        <v>320</v>
      </c>
      <c r="E55" s="102" t="s">
        <v>314</v>
      </c>
      <c r="F55" s="103">
        <v>43709</v>
      </c>
    </row>
    <row r="56" spans="1:5" ht="24.75" customHeight="1">
      <c r="A56" s="55">
        <v>52</v>
      </c>
      <c r="B56" s="69" t="s">
        <v>152</v>
      </c>
      <c r="C56" s="59">
        <v>74.4</v>
      </c>
      <c r="D56" s="58" t="s">
        <v>4</v>
      </c>
      <c r="E56" s="70" t="s">
        <v>297</v>
      </c>
    </row>
    <row r="57" spans="1:7" ht="39">
      <c r="A57" s="93">
        <v>53</v>
      </c>
      <c r="B57" s="94" t="s">
        <v>153</v>
      </c>
      <c r="C57" s="95">
        <v>11.5</v>
      </c>
      <c r="D57" s="96" t="s">
        <v>306</v>
      </c>
      <c r="E57" s="102" t="s">
        <v>404</v>
      </c>
      <c r="F57" s="103">
        <v>43709</v>
      </c>
      <c r="G57" s="17">
        <f>C57/2</f>
        <v>5.75</v>
      </c>
    </row>
    <row r="58" spans="1:7" ht="39">
      <c r="A58" s="93">
        <v>54</v>
      </c>
      <c r="B58" s="94" t="s">
        <v>154</v>
      </c>
      <c r="C58" s="95">
        <v>10.6</v>
      </c>
      <c r="D58" s="96" t="s">
        <v>59</v>
      </c>
      <c r="E58" s="102" t="s">
        <v>404</v>
      </c>
      <c r="F58" s="103">
        <v>43709</v>
      </c>
      <c r="G58" s="17">
        <f>C58/2</f>
        <v>5.3</v>
      </c>
    </row>
    <row r="59" spans="1:8" ht="24.75" customHeight="1">
      <c r="A59" s="93">
        <v>55</v>
      </c>
      <c r="B59" s="94" t="s">
        <v>155</v>
      </c>
      <c r="C59" s="177">
        <v>59.98</v>
      </c>
      <c r="D59" s="172" t="s">
        <v>320</v>
      </c>
      <c r="E59" s="102" t="s">
        <v>314</v>
      </c>
      <c r="F59" s="175" t="s">
        <v>403</v>
      </c>
      <c r="G59" s="176"/>
      <c r="H59" s="17" t="s">
        <v>408</v>
      </c>
    </row>
    <row r="60" spans="1:7" ht="24.75" customHeight="1">
      <c r="A60" s="93">
        <v>56</v>
      </c>
      <c r="B60" s="94"/>
      <c r="C60" s="178"/>
      <c r="D60" s="173"/>
      <c r="E60" s="102" t="s">
        <v>314</v>
      </c>
      <c r="F60" s="175"/>
      <c r="G60" s="176"/>
    </row>
    <row r="61" spans="1:7" ht="24.75" customHeight="1">
      <c r="A61" s="93">
        <v>57</v>
      </c>
      <c r="B61" s="94"/>
      <c r="C61" s="178"/>
      <c r="D61" s="173"/>
      <c r="E61" s="102" t="s">
        <v>314</v>
      </c>
      <c r="F61" s="175"/>
      <c r="G61" s="176"/>
    </row>
    <row r="62" spans="1:7" ht="24.75" customHeight="1">
      <c r="A62" s="93">
        <v>58</v>
      </c>
      <c r="B62" s="94"/>
      <c r="C62" s="179"/>
      <c r="D62" s="174"/>
      <c r="E62" s="102" t="s">
        <v>314</v>
      </c>
      <c r="F62" s="175"/>
      <c r="G62" s="176"/>
    </row>
    <row r="63" spans="1:5" ht="24.75" customHeight="1">
      <c r="A63" s="21">
        <v>59</v>
      </c>
      <c r="B63" s="26" t="s">
        <v>156</v>
      </c>
      <c r="C63" s="24">
        <v>18.1</v>
      </c>
      <c r="D63" s="27" t="s">
        <v>342</v>
      </c>
      <c r="E63" s="29" t="s">
        <v>314</v>
      </c>
    </row>
    <row r="64" spans="1:5" ht="24.75" customHeight="1">
      <c r="A64" s="55">
        <v>60</v>
      </c>
      <c r="B64" s="69" t="s">
        <v>157</v>
      </c>
      <c r="C64" s="59">
        <v>27.9</v>
      </c>
      <c r="D64" s="72" t="s">
        <v>9</v>
      </c>
      <c r="E64" s="73" t="s">
        <v>297</v>
      </c>
    </row>
    <row r="65" spans="1:5" ht="24.75" customHeight="1">
      <c r="A65" s="21">
        <v>61</v>
      </c>
      <c r="B65" s="26" t="s">
        <v>158</v>
      </c>
      <c r="C65" s="24">
        <v>17.6</v>
      </c>
      <c r="D65" s="1" t="s">
        <v>343</v>
      </c>
      <c r="E65" s="29" t="s">
        <v>314</v>
      </c>
    </row>
    <row r="66" spans="1:5" ht="24.75" customHeight="1">
      <c r="A66" s="21">
        <v>62</v>
      </c>
      <c r="B66" s="22" t="s">
        <v>159</v>
      </c>
      <c r="C66" s="24">
        <v>16.5</v>
      </c>
      <c r="D66" s="1" t="s">
        <v>342</v>
      </c>
      <c r="E66" s="29" t="s">
        <v>314</v>
      </c>
    </row>
    <row r="67" spans="1:6" ht="24.75" customHeight="1">
      <c r="A67" s="21">
        <v>63</v>
      </c>
      <c r="B67" s="26" t="s">
        <v>160</v>
      </c>
      <c r="C67" s="24">
        <v>49.5</v>
      </c>
      <c r="D67" s="27" t="s">
        <v>344</v>
      </c>
      <c r="E67" s="29" t="s">
        <v>314</v>
      </c>
      <c r="F67" s="17">
        <f>C67/2</f>
        <v>24.75</v>
      </c>
    </row>
    <row r="68" spans="1:5" ht="24.75" customHeight="1">
      <c r="A68" s="55">
        <v>64</v>
      </c>
      <c r="B68" s="69" t="s">
        <v>161</v>
      </c>
      <c r="C68" s="59">
        <v>15.1</v>
      </c>
      <c r="D68" s="58" t="s">
        <v>4</v>
      </c>
      <c r="E68" s="70" t="s">
        <v>297</v>
      </c>
    </row>
    <row r="69" spans="1:5" ht="24.75" customHeight="1">
      <c r="A69" s="55">
        <v>65</v>
      </c>
      <c r="B69" s="69" t="s">
        <v>162</v>
      </c>
      <c r="C69" s="59">
        <v>80.8</v>
      </c>
      <c r="D69" s="58" t="s">
        <v>4</v>
      </c>
      <c r="E69" s="70" t="s">
        <v>297</v>
      </c>
    </row>
    <row r="70" spans="1:5" s="6" customFormat="1" ht="24.75" customHeight="1">
      <c r="A70" s="10">
        <v>66</v>
      </c>
      <c r="B70" s="11" t="s">
        <v>163</v>
      </c>
      <c r="C70" s="12">
        <v>16.4</v>
      </c>
      <c r="D70" s="41" t="s">
        <v>334</v>
      </c>
      <c r="E70" s="30" t="s">
        <v>314</v>
      </c>
    </row>
    <row r="71" spans="1:6" s="104" customFormat="1" ht="24.75" customHeight="1">
      <c r="A71" s="93">
        <v>67</v>
      </c>
      <c r="B71" s="94" t="s">
        <v>164</v>
      </c>
      <c r="C71" s="95">
        <v>18.8</v>
      </c>
      <c r="D71" s="96" t="s">
        <v>310</v>
      </c>
      <c r="E71" s="102" t="s">
        <v>314</v>
      </c>
      <c r="F71" s="103">
        <v>43617</v>
      </c>
    </row>
    <row r="72" spans="1:6" s="104" customFormat="1" ht="24.75" customHeight="1">
      <c r="A72" s="93">
        <v>68</v>
      </c>
      <c r="B72" s="94" t="s">
        <v>165</v>
      </c>
      <c r="C72" s="95">
        <v>18.2</v>
      </c>
      <c r="D72" s="96" t="s">
        <v>396</v>
      </c>
      <c r="E72" s="102" t="s">
        <v>314</v>
      </c>
      <c r="F72" s="103">
        <v>43617</v>
      </c>
    </row>
    <row r="73" spans="1:5" ht="24.75" customHeight="1">
      <c r="A73" s="21">
        <v>69</v>
      </c>
      <c r="B73" s="26" t="s">
        <v>166</v>
      </c>
      <c r="C73" s="24">
        <v>18.5</v>
      </c>
      <c r="D73" s="27" t="s">
        <v>311</v>
      </c>
      <c r="E73" s="29" t="s">
        <v>314</v>
      </c>
    </row>
    <row r="74" spans="1:5" ht="24.75" customHeight="1">
      <c r="A74" s="21">
        <v>70</v>
      </c>
      <c r="B74" s="26" t="s">
        <v>167</v>
      </c>
      <c r="C74" s="24">
        <v>29.3</v>
      </c>
      <c r="D74" s="27" t="s">
        <v>312</v>
      </c>
      <c r="E74" s="29" t="s">
        <v>314</v>
      </c>
    </row>
    <row r="75" spans="1:5" ht="24.75" customHeight="1">
      <c r="A75" s="21">
        <v>71</v>
      </c>
      <c r="B75" s="26" t="s">
        <v>168</v>
      </c>
      <c r="C75" s="24">
        <v>4</v>
      </c>
      <c r="D75" s="27" t="s">
        <v>313</v>
      </c>
      <c r="E75" s="29" t="s">
        <v>314</v>
      </c>
    </row>
    <row r="76" spans="1:5" ht="21.75" customHeight="1">
      <c r="A76" s="171" t="s">
        <v>31</v>
      </c>
      <c r="B76" s="171"/>
      <c r="C76" s="42">
        <f>SUM(C3:C75)</f>
        <v>1730.9799999999998</v>
      </c>
      <c r="D76" s="21"/>
      <c r="E76" s="21"/>
    </row>
    <row r="77" spans="3:5" ht="11.25">
      <c r="C77" s="28"/>
      <c r="D77" s="28"/>
      <c r="E77" s="28"/>
    </row>
    <row r="78" ht="11.25">
      <c r="C78" s="71">
        <f>C3+SUM(C5:C11)+C14+C15+C22+C23+C24+C26+SUM(C28:C39)+SUM(C42:C46)+C48+SUM(C51:C75)-C56-C64-C68-C69</f>
        <v>926.0799999999999</v>
      </c>
    </row>
    <row r="79" spans="5:7" ht="12.75">
      <c r="E79" s="151" t="s">
        <v>350</v>
      </c>
      <c r="F79" s="153"/>
      <c r="G79" s="75" t="s">
        <v>407</v>
      </c>
    </row>
    <row r="80" spans="5:7" ht="12.75">
      <c r="E80" s="151" t="s">
        <v>371</v>
      </c>
      <c r="F80" s="152"/>
      <c r="G80" s="153"/>
    </row>
    <row r="81" spans="5:7" ht="14.25">
      <c r="E81" s="65" t="s">
        <v>351</v>
      </c>
      <c r="F81" s="65" t="s">
        <v>352</v>
      </c>
      <c r="G81" s="65" t="s">
        <v>353</v>
      </c>
    </row>
    <row r="82" spans="5:8" ht="38.25">
      <c r="E82" s="74" t="s">
        <v>367</v>
      </c>
      <c r="F82" s="65" t="s">
        <v>368</v>
      </c>
      <c r="G82" s="99">
        <v>382.45</v>
      </c>
      <c r="H82" s="71">
        <f>F3+G5+SUM(C8:C11)+C26+SUM(C28:C39)+G42+G43+C44</f>
        <v>382.45</v>
      </c>
    </row>
    <row r="83" spans="5:8" ht="38.25">
      <c r="E83" s="74" t="s">
        <v>379</v>
      </c>
      <c r="F83" s="65" t="s">
        <v>380</v>
      </c>
      <c r="G83" s="99">
        <v>23.5</v>
      </c>
      <c r="H83" s="71">
        <f>F3</f>
        <v>23.5</v>
      </c>
    </row>
    <row r="84" spans="5:8" ht="25.5">
      <c r="E84" s="74" t="s">
        <v>359</v>
      </c>
      <c r="F84" s="65" t="s">
        <v>360</v>
      </c>
      <c r="G84" s="99">
        <v>17.7</v>
      </c>
      <c r="H84" s="71">
        <f>C7</f>
        <v>17.7</v>
      </c>
    </row>
    <row r="85" spans="5:8" ht="38.25">
      <c r="E85" s="74" t="s">
        <v>373</v>
      </c>
      <c r="F85" s="65" t="s">
        <v>374</v>
      </c>
      <c r="G85" s="99">
        <v>386.88</v>
      </c>
      <c r="H85" s="71">
        <f>C6+C22+C23+C24+C48+SUM(C51:C55)+G57+G58+SUM(C59:C63)+SUM(C65:C66)+F67+SUM(C70:C75)</f>
        <v>386.88</v>
      </c>
    </row>
    <row r="86" spans="5:8" ht="51">
      <c r="E86" s="74" t="s">
        <v>381</v>
      </c>
      <c r="F86" s="65" t="s">
        <v>382</v>
      </c>
      <c r="G86" s="99">
        <v>24.75</v>
      </c>
      <c r="H86" s="71">
        <f>F67</f>
        <v>24.75</v>
      </c>
    </row>
    <row r="87" spans="5:8" ht="38.25">
      <c r="E87" s="74" t="s">
        <v>375</v>
      </c>
      <c r="F87" s="65" t="s">
        <v>376</v>
      </c>
      <c r="G87" s="99">
        <v>74.8</v>
      </c>
      <c r="H87" s="71">
        <f>G5+C14+C15+G42+G43+C46+G57+G58</f>
        <v>74.8</v>
      </c>
    </row>
    <row r="88" spans="5:8" ht="12.75">
      <c r="E88" s="98" t="s">
        <v>328</v>
      </c>
      <c r="F88" s="65" t="s">
        <v>372</v>
      </c>
      <c r="G88" s="100">
        <v>16</v>
      </c>
      <c r="H88" s="71">
        <f>C45</f>
        <v>16</v>
      </c>
    </row>
    <row r="89" spans="5:8" ht="12.75">
      <c r="E89" s="64"/>
      <c r="F89" s="64" t="s">
        <v>354</v>
      </c>
      <c r="G89" s="67">
        <f>SUM(G82:G88)</f>
        <v>926.0799999999999</v>
      </c>
      <c r="H89" s="71">
        <f>SUM(H82:H88)</f>
        <v>926.0799999999999</v>
      </c>
    </row>
    <row r="91" ht="11.25">
      <c r="H91" s="71">
        <f>C78-H89</f>
        <v>0</v>
      </c>
    </row>
  </sheetData>
  <sheetProtection/>
  <mergeCells count="7">
    <mergeCell ref="A76:B76"/>
    <mergeCell ref="E79:F79"/>
    <mergeCell ref="E80:G80"/>
    <mergeCell ref="D59:D62"/>
    <mergeCell ref="F59:F62"/>
    <mergeCell ref="G59:G62"/>
    <mergeCell ref="C59:C62"/>
  </mergeCells>
  <printOptions/>
  <pageMargins left="0.1968503937007874" right="0.1968503937007874" top="0.1968503937007874" bottom="0.1968503937007874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E43" sqref="E43"/>
    </sheetView>
  </sheetViews>
  <sheetFormatPr defaultColWidth="9.00390625" defaultRowHeight="12.75"/>
  <cols>
    <col min="1" max="1" width="3.25390625" style="139" customWidth="1"/>
    <col min="2" max="2" width="7.25390625" style="139" customWidth="1"/>
    <col min="3" max="3" width="11.125" style="139" customWidth="1"/>
    <col min="4" max="4" width="25.75390625" style="147" customWidth="1"/>
    <col min="5" max="5" width="27.00390625" style="139" customWidth="1"/>
    <col min="6" max="6" width="44.00390625" style="148" customWidth="1"/>
    <col min="7" max="7" width="14.875" style="139" customWidth="1"/>
    <col min="8" max="16384" width="9.125" style="139" customWidth="1"/>
  </cols>
  <sheetData>
    <row r="1" spans="1:5" ht="12.75">
      <c r="A1" s="180" t="s">
        <v>3</v>
      </c>
      <c r="B1" s="181"/>
      <c r="C1" s="181"/>
      <c r="D1" s="181"/>
      <c r="E1" s="140"/>
    </row>
    <row r="2" spans="1:6" s="142" customFormat="1" ht="30" customHeight="1">
      <c r="A2" s="137" t="s">
        <v>2</v>
      </c>
      <c r="B2" s="137" t="s">
        <v>0</v>
      </c>
      <c r="C2" s="137" t="s">
        <v>202</v>
      </c>
      <c r="D2" s="141" t="s">
        <v>326</v>
      </c>
      <c r="E2" s="137" t="s">
        <v>303</v>
      </c>
      <c r="F2" s="149"/>
    </row>
    <row r="3" spans="1:6" ht="30" customHeight="1">
      <c r="A3" s="138">
        <v>2</v>
      </c>
      <c r="B3" s="143" t="s">
        <v>172</v>
      </c>
      <c r="C3" s="144">
        <v>16</v>
      </c>
      <c r="D3" s="145" t="s">
        <v>347</v>
      </c>
      <c r="E3" s="146" t="s">
        <v>321</v>
      </c>
      <c r="F3" s="150" t="s">
        <v>421</v>
      </c>
    </row>
    <row r="4" spans="1:6" ht="30" customHeight="1">
      <c r="A4" s="138">
        <v>3</v>
      </c>
      <c r="B4" s="143" t="s">
        <v>173</v>
      </c>
      <c r="C4" s="144">
        <v>18.6</v>
      </c>
      <c r="D4" s="145" t="s">
        <v>83</v>
      </c>
      <c r="E4" s="146" t="s">
        <v>321</v>
      </c>
      <c r="F4" s="150" t="s">
        <v>421</v>
      </c>
    </row>
    <row r="5" spans="1:6" ht="30" customHeight="1">
      <c r="A5" s="138">
        <v>5</v>
      </c>
      <c r="B5" s="143" t="s">
        <v>174</v>
      </c>
      <c r="C5" s="144">
        <v>2.8</v>
      </c>
      <c r="D5" s="145" t="s">
        <v>198</v>
      </c>
      <c r="E5" s="146" t="s">
        <v>321</v>
      </c>
      <c r="F5" s="150" t="s">
        <v>422</v>
      </c>
    </row>
    <row r="6" spans="1:6" ht="30" customHeight="1">
      <c r="A6" s="138">
        <v>6</v>
      </c>
      <c r="B6" s="143" t="s">
        <v>175</v>
      </c>
      <c r="C6" s="144">
        <v>18.2</v>
      </c>
      <c r="D6" s="145" t="s">
        <v>99</v>
      </c>
      <c r="E6" s="146" t="s">
        <v>321</v>
      </c>
      <c r="F6" s="150" t="s">
        <v>421</v>
      </c>
    </row>
    <row r="7" spans="1:6" ht="30" customHeight="1">
      <c r="A7" s="138">
        <v>7</v>
      </c>
      <c r="B7" s="143" t="s">
        <v>176</v>
      </c>
      <c r="C7" s="144">
        <v>13.6</v>
      </c>
      <c r="D7" s="145" t="s">
        <v>98</v>
      </c>
      <c r="E7" s="146" t="s">
        <v>321</v>
      </c>
      <c r="F7" s="150" t="s">
        <v>421</v>
      </c>
    </row>
    <row r="8" spans="1:6" ht="30" customHeight="1">
      <c r="A8" s="138">
        <v>8</v>
      </c>
      <c r="B8" s="143" t="s">
        <v>177</v>
      </c>
      <c r="C8" s="144">
        <v>15.6</v>
      </c>
      <c r="D8" s="145" t="s">
        <v>199</v>
      </c>
      <c r="E8" s="146" t="s">
        <v>321</v>
      </c>
      <c r="F8" s="150" t="s">
        <v>421</v>
      </c>
    </row>
    <row r="9" spans="1:6" ht="30" customHeight="1">
      <c r="A9" s="138">
        <v>9</v>
      </c>
      <c r="B9" s="143" t="s">
        <v>178</v>
      </c>
      <c r="C9" s="144">
        <v>14.1</v>
      </c>
      <c r="D9" s="145" t="s">
        <v>97</v>
      </c>
      <c r="E9" s="146" t="s">
        <v>321</v>
      </c>
      <c r="F9" s="150" t="s">
        <v>421</v>
      </c>
    </row>
    <row r="10" spans="1:6" ht="30" customHeight="1">
      <c r="A10" s="138">
        <v>10</v>
      </c>
      <c r="B10" s="143" t="s">
        <v>179</v>
      </c>
      <c r="C10" s="144">
        <v>15.1</v>
      </c>
      <c r="D10" s="145" t="s">
        <v>36</v>
      </c>
      <c r="E10" s="146" t="s">
        <v>321</v>
      </c>
      <c r="F10" s="150" t="s">
        <v>421</v>
      </c>
    </row>
    <row r="11" spans="1:6" ht="30" customHeight="1">
      <c r="A11" s="138">
        <v>11</v>
      </c>
      <c r="B11" s="143" t="s">
        <v>274</v>
      </c>
      <c r="C11" s="144">
        <v>11.5</v>
      </c>
      <c r="D11" s="145" t="s">
        <v>43</v>
      </c>
      <c r="E11" s="146" t="s">
        <v>321</v>
      </c>
      <c r="F11" s="150" t="s">
        <v>421</v>
      </c>
    </row>
    <row r="12" spans="1:6" ht="60" customHeight="1">
      <c r="A12" s="138">
        <v>13</v>
      </c>
      <c r="B12" s="143" t="s">
        <v>180</v>
      </c>
      <c r="C12" s="144">
        <v>154</v>
      </c>
      <c r="D12" s="145" t="s">
        <v>418</v>
      </c>
      <c r="E12" s="146" t="s">
        <v>297</v>
      </c>
      <c r="F12" s="150" t="s">
        <v>420</v>
      </c>
    </row>
    <row r="13" spans="1:6" ht="30" customHeight="1">
      <c r="A13" s="138">
        <v>21</v>
      </c>
      <c r="B13" s="143" t="s">
        <v>181</v>
      </c>
      <c r="C13" s="144">
        <v>16.3</v>
      </c>
      <c r="D13" s="145" t="s">
        <v>57</v>
      </c>
      <c r="E13" s="146" t="s">
        <v>321</v>
      </c>
      <c r="F13" s="150" t="s">
        <v>421</v>
      </c>
    </row>
    <row r="14" spans="1:6" ht="30" customHeight="1">
      <c r="A14" s="138">
        <v>23</v>
      </c>
      <c r="B14" s="143" t="s">
        <v>182</v>
      </c>
      <c r="C14" s="144">
        <v>11.2</v>
      </c>
      <c r="D14" s="145" t="s">
        <v>59</v>
      </c>
      <c r="E14" s="146" t="s">
        <v>321</v>
      </c>
      <c r="F14" s="150" t="s">
        <v>421</v>
      </c>
    </row>
    <row r="15" spans="1:6" ht="30" customHeight="1">
      <c r="A15" s="138">
        <v>24</v>
      </c>
      <c r="B15" s="143" t="s">
        <v>183</v>
      </c>
      <c r="C15" s="144">
        <v>7</v>
      </c>
      <c r="D15" s="145" t="s">
        <v>59</v>
      </c>
      <c r="E15" s="146" t="s">
        <v>321</v>
      </c>
      <c r="F15" s="150" t="s">
        <v>421</v>
      </c>
    </row>
    <row r="16" spans="1:6" ht="30" customHeight="1">
      <c r="A16" s="138">
        <v>25</v>
      </c>
      <c r="B16" s="143" t="s">
        <v>184</v>
      </c>
      <c r="C16" s="144">
        <v>4.7</v>
      </c>
      <c r="D16" s="145" t="s">
        <v>15</v>
      </c>
      <c r="E16" s="146" t="s">
        <v>321</v>
      </c>
      <c r="F16" s="150" t="s">
        <v>419</v>
      </c>
    </row>
    <row r="17" spans="1:6" ht="30" customHeight="1">
      <c r="A17" s="138">
        <v>26</v>
      </c>
      <c r="B17" s="143" t="s">
        <v>185</v>
      </c>
      <c r="C17" s="144">
        <v>12.3</v>
      </c>
      <c r="D17" s="145" t="s">
        <v>200</v>
      </c>
      <c r="E17" s="146" t="s">
        <v>321</v>
      </c>
      <c r="F17" s="150" t="s">
        <v>421</v>
      </c>
    </row>
    <row r="18" spans="1:6" ht="30" customHeight="1">
      <c r="A18" s="138">
        <v>27</v>
      </c>
      <c r="B18" s="143" t="s">
        <v>186</v>
      </c>
      <c r="C18" s="144">
        <v>16.4</v>
      </c>
      <c r="D18" s="145" t="s">
        <v>62</v>
      </c>
      <c r="E18" s="146" t="s">
        <v>321</v>
      </c>
      <c r="F18" s="150" t="s">
        <v>421</v>
      </c>
    </row>
    <row r="19" spans="1:6" ht="30" customHeight="1">
      <c r="A19" s="138">
        <v>28</v>
      </c>
      <c r="B19" s="143" t="s">
        <v>187</v>
      </c>
      <c r="C19" s="144">
        <v>13</v>
      </c>
      <c r="D19" s="145" t="s">
        <v>200</v>
      </c>
      <c r="E19" s="146" t="s">
        <v>321</v>
      </c>
      <c r="F19" s="150" t="s">
        <v>421</v>
      </c>
    </row>
    <row r="20" spans="1:6" ht="30" customHeight="1">
      <c r="A20" s="138">
        <v>29</v>
      </c>
      <c r="B20" s="143" t="s">
        <v>188</v>
      </c>
      <c r="C20" s="144">
        <v>14.6</v>
      </c>
      <c r="D20" s="145" t="s">
        <v>200</v>
      </c>
      <c r="E20" s="146" t="s">
        <v>321</v>
      </c>
      <c r="F20" s="150" t="s">
        <v>421</v>
      </c>
    </row>
    <row r="21" spans="1:6" ht="30" customHeight="1">
      <c r="A21" s="138">
        <v>30</v>
      </c>
      <c r="B21" s="143" t="s">
        <v>189</v>
      </c>
      <c r="C21" s="144">
        <v>13.8</v>
      </c>
      <c r="D21" s="145" t="s">
        <v>200</v>
      </c>
      <c r="E21" s="146" t="s">
        <v>321</v>
      </c>
      <c r="F21" s="150" t="s">
        <v>421</v>
      </c>
    </row>
    <row r="22" spans="1:6" ht="30" customHeight="1">
      <c r="A22" s="138">
        <v>31</v>
      </c>
      <c r="B22" s="143" t="s">
        <v>190</v>
      </c>
      <c r="C22" s="144">
        <v>42.6</v>
      </c>
      <c r="D22" s="145" t="s">
        <v>171</v>
      </c>
      <c r="E22" s="146" t="s">
        <v>383</v>
      </c>
      <c r="F22" s="150" t="s">
        <v>421</v>
      </c>
    </row>
    <row r="23" spans="1:6" ht="30" customHeight="1">
      <c r="A23" s="138">
        <v>32</v>
      </c>
      <c r="B23" s="143" t="s">
        <v>191</v>
      </c>
      <c r="C23" s="144">
        <v>42.5</v>
      </c>
      <c r="D23" s="145" t="s">
        <v>34</v>
      </c>
      <c r="E23" s="146" t="s">
        <v>321</v>
      </c>
      <c r="F23" s="150" t="s">
        <v>421</v>
      </c>
    </row>
    <row r="24" spans="1:6" ht="30" customHeight="1">
      <c r="A24" s="138">
        <v>33</v>
      </c>
      <c r="B24" s="143" t="s">
        <v>192</v>
      </c>
      <c r="C24" s="144">
        <v>16</v>
      </c>
      <c r="D24" s="145" t="s">
        <v>201</v>
      </c>
      <c r="E24" s="146" t="s">
        <v>321</v>
      </c>
      <c r="F24" s="150" t="s">
        <v>421</v>
      </c>
    </row>
    <row r="25" spans="1:6" ht="56.25" customHeight="1">
      <c r="A25" s="138">
        <v>34</v>
      </c>
      <c r="B25" s="143" t="s">
        <v>193</v>
      </c>
      <c r="C25" s="144">
        <v>163</v>
      </c>
      <c r="D25" s="145" t="s">
        <v>418</v>
      </c>
      <c r="E25" s="146" t="s">
        <v>297</v>
      </c>
      <c r="F25" s="150" t="s">
        <v>420</v>
      </c>
    </row>
    <row r="26" spans="1:6" ht="45.75" customHeight="1">
      <c r="A26" s="138">
        <v>35</v>
      </c>
      <c r="B26" s="143" t="s">
        <v>194</v>
      </c>
      <c r="C26" s="144">
        <v>21.2</v>
      </c>
      <c r="D26" s="145" t="s">
        <v>4</v>
      </c>
      <c r="E26" s="146" t="s">
        <v>297</v>
      </c>
      <c r="F26" s="150" t="s">
        <v>417</v>
      </c>
    </row>
    <row r="27" spans="1:6" ht="30" customHeight="1">
      <c r="A27" s="138">
        <v>37</v>
      </c>
      <c r="B27" s="143" t="s">
        <v>195</v>
      </c>
      <c r="C27" s="144">
        <v>13.7</v>
      </c>
      <c r="D27" s="145" t="s">
        <v>70</v>
      </c>
      <c r="E27" s="146" t="s">
        <v>321</v>
      </c>
      <c r="F27" s="150" t="s">
        <v>421</v>
      </c>
    </row>
    <row r="28" spans="1:6" ht="30" customHeight="1">
      <c r="A28" s="138">
        <v>39</v>
      </c>
      <c r="B28" s="143" t="s">
        <v>196</v>
      </c>
      <c r="C28" s="144">
        <v>16.3</v>
      </c>
      <c r="D28" s="145" t="s">
        <v>332</v>
      </c>
      <c r="E28" s="146" t="s">
        <v>321</v>
      </c>
      <c r="F28" s="150" t="s">
        <v>421</v>
      </c>
    </row>
    <row r="29" spans="1:6" ht="30" customHeight="1">
      <c r="A29" s="138">
        <v>40</v>
      </c>
      <c r="B29" s="143" t="s">
        <v>197</v>
      </c>
      <c r="C29" s="144">
        <v>18.6</v>
      </c>
      <c r="D29" s="145" t="s">
        <v>348</v>
      </c>
      <c r="E29" s="146" t="s">
        <v>321</v>
      </c>
      <c r="F29" s="150" t="s">
        <v>421</v>
      </c>
    </row>
  </sheetData>
  <sheetProtection/>
  <mergeCells count="1">
    <mergeCell ref="A1:D1"/>
  </mergeCells>
  <printOptions/>
  <pageMargins left="0.1968503937007874" right="0.1968503937007874" top="0.1968503937007874" bottom="0.1968503937007874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USKPC07674</cp:lastModifiedBy>
  <cp:lastPrinted>2017-02-14T12:50:47Z</cp:lastPrinted>
  <dcterms:created xsi:type="dcterms:W3CDTF">2007-04-05T09:03:23Z</dcterms:created>
  <dcterms:modified xsi:type="dcterms:W3CDTF">2020-06-22T10:02:02Z</dcterms:modified>
  <cp:category/>
  <cp:version/>
  <cp:contentType/>
  <cp:contentStatus/>
</cp:coreProperties>
</file>