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7680" tabRatio="104" activeTab="0"/>
  </bookViews>
  <sheets>
    <sheet name=" formularz cenowy " sheetId="1" r:id="rId1"/>
    <sheet name="Arkusz3" sheetId="2" r:id="rId2"/>
    <sheet name="Arkusz2" sheetId="3" r:id="rId3"/>
    <sheet name="Raport zgodności" sheetId="4" r:id="rId4"/>
    <sheet name="Arkusz4" sheetId="5" r:id="rId5"/>
  </sheets>
  <definedNames>
    <definedName name="__Anonymous_Sheet_DB__1">' formularz cenowy '!$B$6:$R$6</definedName>
    <definedName name="_xlnm._FilterDatabase" localSheetId="0" hidden="1">' formularz cenowy '!$B$6:$R$6</definedName>
    <definedName name="Excel_BuiltIn__FilterDatabase" localSheetId="0">' formularz cenowy '!$B$11:$R$23</definedName>
    <definedName name="_xlnm.Print_Area" localSheetId="0">' formularz cenowy '!$B$3:$R$24</definedName>
  </definedNames>
  <calcPr fullCalcOnLoad="1"/>
</workbook>
</file>

<file path=xl/sharedStrings.xml><?xml version="1.0" encoding="utf-8"?>
<sst xmlns="http://schemas.openxmlformats.org/spreadsheetml/2006/main" count="83" uniqueCount="75">
  <si>
    <t>Lp.</t>
  </si>
  <si>
    <t>PAKIET</t>
  </si>
  <si>
    <t xml:space="preserve">Grubość 
nitki </t>
  </si>
  <si>
    <t xml:space="preserve">Długość 
nitki </t>
  </si>
  <si>
    <t xml:space="preserve">Wielkość igły/ 
implantu </t>
  </si>
  <si>
    <t xml:space="preserve">Krzywizna 
igły </t>
  </si>
  <si>
    <t xml:space="preserve">Rodzaj 
ostrza igły </t>
  </si>
  <si>
    <t>Ilość
zamawianych
Saszetek</t>
  </si>
  <si>
    <t>cena netto</t>
  </si>
  <si>
    <t>Cena
brutto</t>
  </si>
  <si>
    <t xml:space="preserve">wartość
Netto zamówienia </t>
  </si>
  <si>
    <t xml:space="preserve">wartość 
Brutto zamówienia </t>
  </si>
  <si>
    <t>Ilość saszetek w opakowaniu</t>
  </si>
  <si>
    <t>Nazwa handlowa</t>
  </si>
  <si>
    <t>Producent</t>
  </si>
  <si>
    <t>Kod  handlowy</t>
  </si>
  <si>
    <t>1/2 koła</t>
  </si>
  <si>
    <t>okrągła</t>
  </si>
  <si>
    <t>1/0</t>
  </si>
  <si>
    <t>2/0</t>
  </si>
  <si>
    <t>90 cm</t>
  </si>
  <si>
    <t>3/0</t>
  </si>
  <si>
    <t>3/8 koła</t>
  </si>
  <si>
    <t>okragła</t>
  </si>
  <si>
    <t>1/4koła</t>
  </si>
  <si>
    <t>10/0</t>
  </si>
  <si>
    <t>odwrotnie tnąca</t>
  </si>
  <si>
    <t>45 cm</t>
  </si>
  <si>
    <t>75 cm</t>
  </si>
  <si>
    <t>2x26 mm</t>
  </si>
  <si>
    <t>PAKIET NR 10</t>
  </si>
  <si>
    <t>Nici z igłami: niewchłanialne, monofilamentowe, polipropylenowe</t>
  </si>
  <si>
    <t>Pakiet nr 10 pozycja 05</t>
  </si>
  <si>
    <t>24 mm</t>
  </si>
  <si>
    <t>Pakiet nr 10 pozycja 12</t>
  </si>
  <si>
    <r>
      <t xml:space="preserve">20CM-petla </t>
    </r>
    <r>
      <rPr>
        <b/>
        <sz val="8"/>
        <rFont val="Times New Roman"/>
        <family val="1"/>
      </rPr>
      <t>(pakowane po 2 sztuki w saszetce)</t>
    </r>
  </si>
  <si>
    <t>15-15,3mm</t>
  </si>
  <si>
    <t>Okragła-trokarowa lub zaostrzona</t>
  </si>
  <si>
    <t>PAKIET NR 11 Nici z igłami: niewchłanialne, monofilamentowe, polipropylenowe z polietylenem</t>
  </si>
  <si>
    <t>okrągła (zaostrzona lub przyostrzona)</t>
  </si>
  <si>
    <t>Pakiet nr 11 pozycja 03</t>
  </si>
  <si>
    <t>2x 36-37 mm</t>
  </si>
  <si>
    <t xml:space="preserve">implant kolagenowy do wypełniania kości Osteovit </t>
  </si>
  <si>
    <t>1x1x1 cm</t>
  </si>
  <si>
    <t>2x2x1 cm</t>
  </si>
  <si>
    <t>8 (USP 6)</t>
  </si>
  <si>
    <t>nić pleciona dł. min. 45cm, niewchłanialna (poliestrowa) - zestaw typu Cervix Set</t>
  </si>
  <si>
    <t>2 x 45mm</t>
  </si>
  <si>
    <t>okrągła-tępa</t>
  </si>
  <si>
    <t>typu Ventrofil 90 cm</t>
  </si>
  <si>
    <t>2 x 100 mm</t>
  </si>
  <si>
    <t>wosk kostny a’2,5 g mieszanina wosku pszczelego  i wazeliny</t>
  </si>
  <si>
    <t>saszetka</t>
  </si>
  <si>
    <t xml:space="preserve">nić z GORE-TEX dł. min 90cm, </t>
  </si>
  <si>
    <t>2xTH-26</t>
  </si>
  <si>
    <t>NICI.PAKIETY 2019 dwulatka tu robimy.xls — raport zgodności</t>
  </si>
  <si>
    <t>Uruchom na: 2019-05-17 10:41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</si>
  <si>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</si>
  <si>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</si>
  <si>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</si>
  <si>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</si>
  <si>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</si>
  <si>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</si>
  <si>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Pakiet nr 16 pozycja 01</t>
  </si>
  <si>
    <t>Pakiet nr 16 pozycja 02</t>
  </si>
  <si>
    <t>Pakiet nr 16 pozycja 03</t>
  </si>
  <si>
    <t>Pakiet nr 16 pozycja 06</t>
  </si>
  <si>
    <t>Pakiet nr 16 pozycja 07</t>
  </si>
  <si>
    <t>Pakiet nr 16a pozycja 01</t>
  </si>
  <si>
    <t>PAKIET NR 16 Nici specjalistyczne oraz implanty tkankowe</t>
  </si>
  <si>
    <t>PAKIET NR 16a: Szwy niewchłanialne GORE-TEXOWE</t>
  </si>
  <si>
    <t>Pakiet nr 8a pozycja 2</t>
  </si>
  <si>
    <t>3</t>
  </si>
  <si>
    <t xml:space="preserve">Pakiet 8a                       Nici z igłami i bez: niewchłanialne, plecione, powlekane, poliestrowe kompatybilne z podkładką </t>
  </si>
  <si>
    <t xml:space="preserve">Formularze cenowe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</si>
</sst>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;[Red]\-#,##0.00\ "/>
    <numFmt numFmtId="166" formatCode="dd\ mmm"/>
    <numFmt numFmtId="167" formatCode="#,##0.00\ [$zł-415];[Red]\-#,##0.00\ [$zł-415]"/>
    <numFmt numFmtId="168" formatCode="#,##0.00_ ;[Red]\-#,##0.00\ 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</numFmts>
  <fonts count="47"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44" applyFont="1" applyFill="1" applyBorder="1" applyAlignment="1">
      <alignment horizontal="left" vertical="center"/>
      <protection/>
    </xf>
    <xf numFmtId="0" fontId="2" fillId="0" borderId="0" xfId="44" applyFont="1" applyFill="1" applyBorder="1" applyAlignment="1">
      <alignment horizontal="center" vertical="center"/>
      <protection/>
    </xf>
    <xf numFmtId="49" fontId="2" fillId="0" borderId="0" xfId="44" applyNumberFormat="1" applyFont="1" applyFill="1" applyBorder="1" applyAlignment="1">
      <alignment horizontal="center" vertical="center"/>
      <protection/>
    </xf>
    <xf numFmtId="3" fontId="2" fillId="0" borderId="0" xfId="44" applyNumberFormat="1" applyFont="1" applyFill="1" applyBorder="1" applyAlignment="1">
      <alignment horizontal="center" vertical="center"/>
      <protection/>
    </xf>
    <xf numFmtId="165" fontId="2" fillId="0" borderId="0" xfId="44" applyNumberFormat="1" applyFont="1" applyFill="1" applyBorder="1" applyAlignment="1">
      <alignment horizontal="center" vertical="center"/>
      <protection/>
    </xf>
    <xf numFmtId="165" fontId="2" fillId="0" borderId="10" xfId="44" applyNumberFormat="1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3" fillId="0" borderId="11" xfId="44" applyFont="1" applyFill="1" applyBorder="1" applyAlignment="1">
      <alignment horizontal="center" vertical="center" wrapText="1"/>
      <protection/>
    </xf>
    <xf numFmtId="49" fontId="3" fillId="0" borderId="11" xfId="44" applyNumberFormat="1" applyFont="1" applyFill="1" applyBorder="1" applyAlignment="1">
      <alignment horizontal="center" vertical="center" wrapText="1"/>
      <protection/>
    </xf>
    <xf numFmtId="3" fontId="3" fillId="0" borderId="11" xfId="44" applyNumberFormat="1" applyFont="1" applyFill="1" applyBorder="1" applyAlignment="1">
      <alignment horizontal="center" vertical="center" wrapText="1"/>
      <protection/>
    </xf>
    <xf numFmtId="165" fontId="3" fillId="0" borderId="11" xfId="44" applyNumberFormat="1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3" fillId="33" borderId="11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44" applyNumberFormat="1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165" fontId="2" fillId="0" borderId="11" xfId="0" applyNumberFormat="1" applyFont="1" applyFill="1" applyBorder="1" applyAlignment="1">
      <alignment horizontal="center" vertical="center"/>
    </xf>
    <xf numFmtId="0" fontId="5" fillId="0" borderId="11" xfId="44" applyFont="1" applyFill="1" applyBorder="1" applyAlignment="1">
      <alignment horizontal="left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34" borderId="0" xfId="44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8" fillId="0" borderId="1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0" fillId="34" borderId="0" xfId="0" applyFill="1" applyAlignment="1">
      <alignment/>
    </xf>
    <xf numFmtId="0" fontId="9" fillId="33" borderId="0" xfId="44" applyFont="1" applyFill="1" applyBorder="1" applyAlignment="1">
      <alignment horizontal="left" vertical="center"/>
      <protection/>
    </xf>
    <xf numFmtId="0" fontId="5" fillId="0" borderId="11" xfId="44" applyFont="1" applyFill="1" applyBorder="1" applyAlignment="1">
      <alignment horizontal="justify" vertical="center"/>
      <protection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9" fillId="0" borderId="0" xfId="44" applyFont="1" applyFill="1" applyBorder="1" applyAlignment="1">
      <alignment horizontal="left" vertical="center"/>
      <protection/>
    </xf>
    <xf numFmtId="164" fontId="3" fillId="0" borderId="11" xfId="44" applyNumberFormat="1" applyFont="1" applyFill="1" applyBorder="1" applyAlignment="1">
      <alignment horizontal="center" vertical="center" wrapText="1"/>
      <protection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0" xfId="44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3" fillId="35" borderId="11" xfId="44" applyFont="1" applyFill="1" applyBorder="1" applyAlignment="1">
      <alignment horizontal="center" vertical="center" wrapText="1"/>
      <protection/>
    </xf>
    <xf numFmtId="0" fontId="5" fillId="35" borderId="11" xfId="44" applyFont="1" applyFill="1" applyBorder="1" applyAlignment="1">
      <alignment horizontal="left" vertical="center"/>
      <protection/>
    </xf>
    <xf numFmtId="0" fontId="2" fillId="35" borderId="11" xfId="44" applyFont="1" applyFill="1" applyBorder="1" applyAlignment="1">
      <alignment horizontal="center" vertical="center" wrapText="1"/>
      <protection/>
    </xf>
    <xf numFmtId="164" fontId="2" fillId="35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 applyProtection="1">
      <alignment horizontal="center" vertical="center"/>
      <protection locked="0"/>
    </xf>
    <xf numFmtId="165" fontId="2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0" xfId="44" applyFont="1" applyFill="1" applyBorder="1" applyAlignment="1">
      <alignment horizontal="left" vertical="center"/>
      <protection/>
    </xf>
    <xf numFmtId="0" fontId="0" fillId="35" borderId="0" xfId="0" applyFill="1" applyAlignment="1">
      <alignment/>
    </xf>
    <xf numFmtId="49" fontId="2" fillId="35" borderId="11" xfId="44" applyNumberFormat="1" applyFont="1" applyFill="1" applyBorder="1" applyAlignment="1">
      <alignment horizontal="center" vertical="center" wrapText="1"/>
      <protection/>
    </xf>
    <xf numFmtId="0" fontId="6" fillId="35" borderId="0" xfId="44" applyFont="1" applyFill="1" applyBorder="1" applyAlignment="1">
      <alignment horizontal="left" vertical="center"/>
      <protection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/>
    </xf>
    <xf numFmtId="0" fontId="3" fillId="36" borderId="11" xfId="44" applyFont="1" applyFill="1" applyBorder="1" applyAlignment="1">
      <alignment horizontal="center" vertical="center" wrapText="1"/>
      <protection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/>
    </xf>
    <xf numFmtId="0" fontId="3" fillId="37" borderId="11" xfId="44" applyFont="1" applyFill="1" applyBorder="1" applyAlignment="1">
      <alignment horizontal="center" vertical="center" wrapText="1"/>
      <protection/>
    </xf>
    <xf numFmtId="0" fontId="1" fillId="33" borderId="0" xfId="44" applyFont="1" applyFill="1" applyAlignment="1">
      <alignment/>
      <protection/>
    </xf>
    <xf numFmtId="0" fontId="8" fillId="37" borderId="11" xfId="44" applyFont="1" applyFill="1" applyBorder="1" applyAlignment="1">
      <alignment horizontal="left" vertical="center" wrapText="1"/>
      <protection/>
    </xf>
    <xf numFmtId="0" fontId="3" fillId="33" borderId="15" xfId="44" applyFont="1" applyFill="1" applyBorder="1" applyAlignment="1">
      <alignment horizontal="center" vertical="center" wrapText="1"/>
      <protection/>
    </xf>
    <xf numFmtId="0" fontId="3" fillId="35" borderId="16" xfId="44" applyFont="1" applyFill="1" applyBorder="1" applyAlignment="1">
      <alignment horizontal="center" vertical="center" wrapText="1"/>
      <protection/>
    </xf>
    <xf numFmtId="0" fontId="1" fillId="0" borderId="17" xfId="44" applyFont="1" applyFill="1" applyBorder="1">
      <alignment/>
      <protection/>
    </xf>
    <xf numFmtId="0" fontId="3" fillId="0" borderId="17" xfId="44" applyFont="1" applyFill="1" applyBorder="1" applyAlignment="1">
      <alignment horizontal="center" vertical="center" wrapText="1"/>
      <protection/>
    </xf>
    <xf numFmtId="0" fontId="3" fillId="34" borderId="15" xfId="44" applyFont="1" applyFill="1" applyBorder="1" applyAlignment="1">
      <alignment horizontal="center" vertical="center" wrapText="1"/>
      <protection/>
    </xf>
    <xf numFmtId="0" fontId="6" fillId="0" borderId="0" xfId="44" applyFont="1" applyFill="1" applyBorder="1" applyAlignment="1">
      <alignment horizontal="left" vertical="center"/>
      <protection/>
    </xf>
    <xf numFmtId="164" fontId="2" fillId="0" borderId="11" xfId="44" applyNumberFormat="1" applyFont="1" applyFill="1" applyBorder="1" applyAlignment="1">
      <alignment horizontal="center" vertical="center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1" fillId="33" borderId="0" xfId="44" applyFont="1" applyFill="1" applyAlignment="1">
      <alignment vertical="center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3" fontId="2" fillId="0" borderId="11" xfId="44" applyNumberFormat="1" applyFont="1" applyFill="1" applyBorder="1" applyAlignment="1">
      <alignment horizontal="center" vertical="center" wrapText="1"/>
      <protection/>
    </xf>
    <xf numFmtId="0" fontId="3" fillId="37" borderId="0" xfId="44" applyFont="1" applyFill="1" applyBorder="1" applyAlignment="1">
      <alignment horizontal="center" vertical="center" wrapText="1"/>
      <protection/>
    </xf>
    <xf numFmtId="165" fontId="2" fillId="0" borderId="18" xfId="44" applyNumberFormat="1" applyFont="1" applyFill="1" applyBorder="1" applyAlignment="1">
      <alignment horizontal="center" vertical="center"/>
      <protection/>
    </xf>
    <xf numFmtId="165" fontId="3" fillId="0" borderId="15" xfId="44" applyNumberFormat="1" applyFont="1" applyFill="1" applyBorder="1" applyAlignment="1">
      <alignment horizontal="center" vertical="center" wrapText="1"/>
      <protection/>
    </xf>
    <xf numFmtId="4" fontId="3" fillId="0" borderId="17" xfId="44" applyNumberFormat="1" applyFont="1" applyFill="1" applyBorder="1" applyAlignment="1">
      <alignment horizontal="center" vertical="center" wrapText="1"/>
      <protection/>
    </xf>
    <xf numFmtId="164" fontId="7" fillId="0" borderId="11" xfId="0" applyNumberFormat="1" applyFont="1" applyFill="1" applyBorder="1" applyAlignment="1">
      <alignment horizontal="center" vertical="center"/>
    </xf>
    <xf numFmtId="0" fontId="5" fillId="33" borderId="11" xfId="44" applyFont="1" applyFill="1" applyBorder="1" applyAlignment="1">
      <alignment horizontal="left" vertical="center"/>
      <protection/>
    </xf>
    <xf numFmtId="0" fontId="8" fillId="33" borderId="11" xfId="44" applyFont="1" applyFill="1" applyBorder="1" applyAlignment="1">
      <alignment horizontal="left" vertical="center"/>
      <protection/>
    </xf>
    <xf numFmtId="0" fontId="11" fillId="0" borderId="0" xfId="44" applyFont="1" applyFill="1" applyBorder="1" applyAlignment="1">
      <alignment horizontal="center" vertical="center"/>
      <protection/>
    </xf>
    <xf numFmtId="0" fontId="2" fillId="0" borderId="0" xfId="44" applyFont="1" applyFill="1" applyBorder="1" applyAlignment="1">
      <alignment horizontal="center" vertical="center"/>
      <protection/>
    </xf>
    <xf numFmtId="0" fontId="5" fillId="38" borderId="11" xfId="44" applyFont="1" applyFill="1" applyBorder="1" applyAlignment="1">
      <alignment horizontal="lef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3"/>
  <sheetViews>
    <sheetView tabSelected="1" view="pageBreakPreview" zoomScale="93" zoomScaleNormal="93" zoomScaleSheetLayoutView="93" zoomScalePageLayoutView="0" workbookViewId="0" topLeftCell="B1">
      <pane ySplit="6" topLeftCell="A12" activePane="bottomLeft" state="frozen"/>
      <selection pane="topLeft" activeCell="A1" sqref="A1"/>
      <selection pane="bottomLeft" activeCell="A25" sqref="A25:IV992"/>
    </sheetView>
  </sheetViews>
  <sheetFormatPr defaultColWidth="11.57421875" defaultRowHeight="12.75"/>
  <cols>
    <col min="1" max="1" width="0" style="1" hidden="1" customWidth="1"/>
    <col min="2" max="2" width="6.00390625" style="2" customWidth="1"/>
    <col min="3" max="3" width="15.8515625" style="3" customWidth="1"/>
    <col min="4" max="4" width="11.57421875" style="4" customWidth="1"/>
    <col min="5" max="5" width="8.421875" style="5" customWidth="1"/>
    <col min="6" max="6" width="11.57421875" style="4" customWidth="1"/>
    <col min="7" max="7" width="9.57421875" style="4" customWidth="1"/>
    <col min="8" max="8" width="9.28125" style="4" customWidth="1"/>
    <col min="9" max="10" width="10.140625" style="4" customWidth="1"/>
    <col min="11" max="11" width="11.57421875" style="50" customWidth="1"/>
    <col min="12" max="12" width="11.57421875" style="6" customWidth="1"/>
    <col min="13" max="13" width="11.57421875" style="7" customWidth="1"/>
    <col min="14" max="14" width="13.421875" style="7" customWidth="1"/>
    <col min="15" max="15" width="11.28125" style="8" customWidth="1"/>
    <col min="16" max="17" width="11.28125" style="9" customWidth="1"/>
    <col min="18" max="18" width="19.140625" style="9" customWidth="1"/>
    <col min="19" max="21" width="11.57421875" style="4" customWidth="1"/>
    <col min="22" max="245" width="11.57421875" style="3" customWidth="1"/>
    <col min="246" max="248" width="11.57421875" style="10" customWidth="1"/>
  </cols>
  <sheetData>
    <row r="1" spans="1:245" s="10" customFormat="1" ht="12.75">
      <c r="A1" s="1"/>
      <c r="B1" s="2"/>
      <c r="C1" s="3"/>
      <c r="D1" s="4"/>
      <c r="E1" s="5"/>
      <c r="F1" s="4"/>
      <c r="G1" s="4"/>
      <c r="H1" s="4"/>
      <c r="I1" s="4"/>
      <c r="J1" s="4"/>
      <c r="K1" s="50"/>
      <c r="L1" s="6"/>
      <c r="M1" s="7"/>
      <c r="N1" s="7"/>
      <c r="O1" s="8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s="10" customFormat="1" ht="12.75">
      <c r="A2" s="1"/>
      <c r="B2" s="2"/>
      <c r="C2" s="3"/>
      <c r="D2" s="4"/>
      <c r="E2" s="5"/>
      <c r="F2" s="4"/>
      <c r="G2" s="4"/>
      <c r="H2" s="4"/>
      <c r="I2" s="4"/>
      <c r="J2" s="4"/>
      <c r="K2" s="50"/>
      <c r="L2" s="6"/>
      <c r="M2" s="7"/>
      <c r="N2" s="7"/>
      <c r="O2" s="85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s="10" customFormat="1" ht="12.75">
      <c r="A3" s="1"/>
      <c r="B3" s="2"/>
      <c r="C3" s="3"/>
      <c r="D3" s="4"/>
      <c r="E3" s="5"/>
      <c r="F3" s="4"/>
      <c r="G3" s="4"/>
      <c r="H3" s="4"/>
      <c r="I3" s="4"/>
      <c r="J3" s="4"/>
      <c r="K3" s="50"/>
      <c r="L3" s="6"/>
      <c r="M3" s="7"/>
      <c r="N3" s="7"/>
      <c r="O3" s="7"/>
      <c r="P3" s="4"/>
      <c r="Q3" s="4"/>
      <c r="R3" s="4"/>
      <c r="S3" s="4"/>
      <c r="T3" s="4"/>
      <c r="U3" s="4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s="10" customFormat="1" ht="15.75">
      <c r="A4" s="1"/>
      <c r="B4" s="2"/>
      <c r="C4" s="3"/>
      <c r="D4" s="4"/>
      <c r="E4" s="5"/>
      <c r="F4" s="4"/>
      <c r="G4" s="91" t="s">
        <v>74</v>
      </c>
      <c r="H4" s="92"/>
      <c r="I4" s="92"/>
      <c r="J4" s="92"/>
      <c r="K4" s="92"/>
      <c r="L4" s="92"/>
      <c r="M4" s="92"/>
      <c r="N4" s="92"/>
      <c r="O4" s="7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s="10" customFormat="1" ht="12.75">
      <c r="A5" s="1"/>
      <c r="B5" s="2"/>
      <c r="C5" s="3"/>
      <c r="D5" s="4"/>
      <c r="E5" s="5"/>
      <c r="F5" s="4"/>
      <c r="G5" s="4"/>
      <c r="H5" s="4"/>
      <c r="I5" s="4"/>
      <c r="J5" s="4"/>
      <c r="K5" s="50"/>
      <c r="L5" s="6"/>
      <c r="M5" s="7"/>
      <c r="N5" s="7"/>
      <c r="O5" s="7"/>
      <c r="P5" s="4"/>
      <c r="Q5" s="4"/>
      <c r="R5" s="4"/>
      <c r="S5" s="4"/>
      <c r="T5" s="4"/>
      <c r="U5" s="4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18" s="16" customFormat="1" ht="33.75">
      <c r="A6" s="30"/>
      <c r="B6" s="12" t="s">
        <v>0</v>
      </c>
      <c r="C6" s="13" t="s">
        <v>1</v>
      </c>
      <c r="D6" s="13"/>
      <c r="E6" s="13" t="s">
        <v>2</v>
      </c>
      <c r="F6" s="12" t="s">
        <v>3</v>
      </c>
      <c r="G6" s="12" t="s">
        <v>4</v>
      </c>
      <c r="H6" s="12" t="s">
        <v>5</v>
      </c>
      <c r="I6" s="12" t="s">
        <v>6</v>
      </c>
      <c r="J6" s="83" t="s">
        <v>7</v>
      </c>
      <c r="K6" s="48" t="s">
        <v>8</v>
      </c>
      <c r="L6" s="14" t="s">
        <v>9</v>
      </c>
      <c r="M6" s="15" t="s">
        <v>10</v>
      </c>
      <c r="N6" s="86" t="s">
        <v>11</v>
      </c>
      <c r="O6" s="76" t="s">
        <v>12</v>
      </c>
      <c r="P6" s="87" t="s">
        <v>13</v>
      </c>
      <c r="Q6" s="87" t="s">
        <v>14</v>
      </c>
      <c r="R6" s="76" t="s">
        <v>15</v>
      </c>
    </row>
    <row r="7" spans="1:22" ht="23.25" customHeight="1">
      <c r="A7" s="12"/>
      <c r="B7" s="70"/>
      <c r="C7" s="93" t="s">
        <v>73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26"/>
      <c r="T7" s="26"/>
      <c r="U7" s="26"/>
      <c r="V7" s="26"/>
    </row>
    <row r="8" spans="1:22" ht="27.75" customHeight="1">
      <c r="A8" s="12"/>
      <c r="B8" s="12"/>
      <c r="C8" s="23"/>
      <c r="D8" s="19" t="s">
        <v>71</v>
      </c>
      <c r="E8" s="20" t="s">
        <v>72</v>
      </c>
      <c r="F8" s="18" t="s">
        <v>28</v>
      </c>
      <c r="G8" s="18" t="s">
        <v>29</v>
      </c>
      <c r="H8" s="18" t="s">
        <v>16</v>
      </c>
      <c r="I8" s="18" t="s">
        <v>17</v>
      </c>
      <c r="J8" s="18">
        <v>240</v>
      </c>
      <c r="K8" s="49"/>
      <c r="L8" s="49"/>
      <c r="M8" s="22"/>
      <c r="N8" s="22"/>
      <c r="O8" s="30"/>
      <c r="P8" s="31"/>
      <c r="Q8" s="30"/>
      <c r="R8" s="30"/>
      <c r="S8" s="26"/>
      <c r="T8" s="26"/>
      <c r="U8" s="26"/>
      <c r="V8" s="26"/>
    </row>
    <row r="9" spans="1:253" s="29" customFormat="1" ht="35.25" customHeight="1">
      <c r="A9" s="77"/>
      <c r="B9" s="84"/>
      <c r="C9" s="81" t="s">
        <v>30</v>
      </c>
      <c r="D9" s="89" t="s">
        <v>31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26"/>
      <c r="T9" s="26"/>
      <c r="U9" s="26"/>
      <c r="V9" s="26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IL9" s="35"/>
      <c r="IM9" s="35"/>
      <c r="IN9" s="35"/>
      <c r="IO9" s="35"/>
      <c r="IP9" s="35"/>
      <c r="IQ9" s="35"/>
      <c r="IR9" s="35"/>
      <c r="IS9" s="35"/>
    </row>
    <row r="10" spans="1:245" s="33" customFormat="1" ht="27.75" customHeight="1" hidden="1">
      <c r="A10" s="73"/>
      <c r="B10" s="75"/>
      <c r="C10" s="71" t="s">
        <v>30</v>
      </c>
      <c r="D10" s="89" t="s">
        <v>31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26"/>
      <c r="T10" s="26"/>
      <c r="U10" s="26"/>
      <c r="V10" s="2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s="62" customFormat="1" ht="22.5" hidden="1">
      <c r="A11" s="52"/>
      <c r="B11" s="74">
        <v>157</v>
      </c>
      <c r="C11" s="53"/>
      <c r="D11" s="54" t="s">
        <v>32</v>
      </c>
      <c r="E11" s="63" t="s">
        <v>21</v>
      </c>
      <c r="F11" s="54" t="s">
        <v>27</v>
      </c>
      <c r="G11" s="54" t="s">
        <v>33</v>
      </c>
      <c r="H11" s="54" t="s">
        <v>22</v>
      </c>
      <c r="I11" s="54" t="s">
        <v>26</v>
      </c>
      <c r="J11" s="18">
        <f>5*12</f>
        <v>60</v>
      </c>
      <c r="K11" s="55">
        <f>37.3248/12/1.08</f>
        <v>2.88</v>
      </c>
      <c r="L11" s="56">
        <f>K11*1.08</f>
        <v>3.1104000000000003</v>
      </c>
      <c r="M11" s="57">
        <f>J11*K11</f>
        <v>172.79999999999998</v>
      </c>
      <c r="N11" s="57">
        <f>J11*L11</f>
        <v>186.62400000000002</v>
      </c>
      <c r="O11" s="58"/>
      <c r="P11" s="59"/>
      <c r="Q11" s="58"/>
      <c r="R11" s="58"/>
      <c r="S11" s="60"/>
      <c r="T11" s="60"/>
      <c r="U11" s="60"/>
      <c r="V11" s="60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</row>
    <row r="12" spans="1:18" s="64" customFormat="1" ht="42.75">
      <c r="A12" s="52"/>
      <c r="B12" s="12"/>
      <c r="C12" s="23"/>
      <c r="D12" s="18" t="s">
        <v>34</v>
      </c>
      <c r="E12" s="24" t="s">
        <v>25</v>
      </c>
      <c r="F12" s="19" t="s">
        <v>35</v>
      </c>
      <c r="G12" s="19" t="s">
        <v>36</v>
      </c>
      <c r="H12" s="19" t="s">
        <v>24</v>
      </c>
      <c r="I12" s="19" t="s">
        <v>37</v>
      </c>
      <c r="J12" s="18">
        <v>12</v>
      </c>
      <c r="K12" s="49"/>
      <c r="L12" s="21"/>
      <c r="M12" s="22"/>
      <c r="N12" s="22"/>
      <c r="O12" s="30"/>
      <c r="P12" s="31"/>
      <c r="Q12" s="30"/>
      <c r="R12" s="30"/>
    </row>
    <row r="13" spans="1:238" s="27" customFormat="1" ht="28.5" customHeight="1">
      <c r="A13" s="12"/>
      <c r="B13" s="72"/>
      <c r="C13" s="90" t="s">
        <v>38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</row>
    <row r="14" spans="1:238" s="65" customFormat="1" ht="57.75" customHeight="1">
      <c r="A14" s="52"/>
      <c r="B14" s="12"/>
      <c r="C14" s="37"/>
      <c r="D14" s="18" t="s">
        <v>40</v>
      </c>
      <c r="E14" s="20" t="s">
        <v>19</v>
      </c>
      <c r="F14" s="18" t="s">
        <v>20</v>
      </c>
      <c r="G14" s="18" t="s">
        <v>41</v>
      </c>
      <c r="H14" s="18" t="s">
        <v>16</v>
      </c>
      <c r="I14" s="18" t="s">
        <v>39</v>
      </c>
      <c r="J14" s="18">
        <f>36*12</f>
        <v>432</v>
      </c>
      <c r="K14" s="79"/>
      <c r="L14" s="21"/>
      <c r="M14" s="22"/>
      <c r="N14" s="32"/>
      <c r="O14" s="30"/>
      <c r="P14" s="31"/>
      <c r="Q14" s="30"/>
      <c r="R14" s="30"/>
      <c r="S14" s="51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</row>
    <row r="15" spans="1:130" s="36" customFormat="1" ht="34.5" customHeight="1">
      <c r="A15" s="17"/>
      <c r="B15" s="70"/>
      <c r="C15" s="89" t="s">
        <v>69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26"/>
      <c r="T15" s="26"/>
      <c r="U15" s="26"/>
      <c r="V15" s="26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</row>
    <row r="16" spans="1:18" s="78" customFormat="1" ht="51.75" customHeight="1">
      <c r="A16" s="12"/>
      <c r="B16" s="12"/>
      <c r="C16" s="23"/>
      <c r="D16" s="18" t="s">
        <v>63</v>
      </c>
      <c r="E16" s="24"/>
      <c r="F16" s="19" t="s">
        <v>42</v>
      </c>
      <c r="G16" s="19" t="s">
        <v>43</v>
      </c>
      <c r="H16" s="19"/>
      <c r="I16" s="19"/>
      <c r="J16" s="18">
        <v>30</v>
      </c>
      <c r="K16" s="49"/>
      <c r="L16" s="21"/>
      <c r="M16" s="22"/>
      <c r="N16" s="22"/>
      <c r="O16" s="11"/>
      <c r="P16" s="25"/>
      <c r="Q16" s="11"/>
      <c r="R16" s="11"/>
    </row>
    <row r="17" spans="1:245" s="27" customFormat="1" ht="45">
      <c r="A17" s="12"/>
      <c r="B17" s="12"/>
      <c r="C17" s="23"/>
      <c r="D17" s="18" t="s">
        <v>64</v>
      </c>
      <c r="E17" s="24"/>
      <c r="F17" s="19" t="s">
        <v>42</v>
      </c>
      <c r="G17" s="19" t="s">
        <v>44</v>
      </c>
      <c r="H17" s="19"/>
      <c r="I17" s="19"/>
      <c r="J17" s="18">
        <v>20</v>
      </c>
      <c r="K17" s="49"/>
      <c r="L17" s="21"/>
      <c r="M17" s="22"/>
      <c r="N17" s="22"/>
      <c r="O17" s="11"/>
      <c r="P17" s="25"/>
      <c r="Q17" s="11"/>
      <c r="R17" s="11"/>
      <c r="S17" s="10"/>
      <c r="T17" s="10"/>
      <c r="U17" s="10"/>
      <c r="V17" s="10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</row>
    <row r="18" spans="1:245" s="27" customFormat="1" ht="67.5">
      <c r="A18" s="12"/>
      <c r="B18" s="12"/>
      <c r="C18" s="23"/>
      <c r="D18" s="18" t="s">
        <v>65</v>
      </c>
      <c r="E18" s="20" t="s">
        <v>45</v>
      </c>
      <c r="F18" s="18" t="s">
        <v>46</v>
      </c>
      <c r="G18" s="18" t="s">
        <v>47</v>
      </c>
      <c r="H18" s="18" t="s">
        <v>16</v>
      </c>
      <c r="I18" s="18" t="s">
        <v>48</v>
      </c>
      <c r="J18" s="18">
        <f>6*36</f>
        <v>216</v>
      </c>
      <c r="K18" s="49"/>
      <c r="L18" s="21"/>
      <c r="M18" s="22"/>
      <c r="N18" s="22"/>
      <c r="O18" s="11"/>
      <c r="P18" s="25"/>
      <c r="Q18" s="11"/>
      <c r="R18" s="11"/>
      <c r="S18" s="10"/>
      <c r="T18" s="10"/>
      <c r="U18" s="10"/>
      <c r="V18" s="10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</row>
    <row r="19" spans="1:245" s="10" customFormat="1" ht="22.5">
      <c r="A19" s="12"/>
      <c r="B19" s="12"/>
      <c r="C19" s="23"/>
      <c r="D19" s="18" t="s">
        <v>66</v>
      </c>
      <c r="E19" s="20"/>
      <c r="F19" s="18" t="s">
        <v>49</v>
      </c>
      <c r="G19" s="18" t="s">
        <v>50</v>
      </c>
      <c r="H19" s="18" t="s">
        <v>22</v>
      </c>
      <c r="I19" s="18" t="s">
        <v>26</v>
      </c>
      <c r="J19" s="18">
        <f>28*4</f>
        <v>112</v>
      </c>
      <c r="K19" s="79"/>
      <c r="L19" s="21"/>
      <c r="M19" s="22"/>
      <c r="N19" s="22"/>
      <c r="O19" s="11"/>
      <c r="P19" s="25"/>
      <c r="Q19" s="11"/>
      <c r="R19" s="1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</row>
    <row r="20" spans="1:245" s="10" customFormat="1" ht="42" customHeight="1">
      <c r="A20" s="12"/>
      <c r="B20" s="12"/>
      <c r="C20" s="23"/>
      <c r="D20" s="18" t="s">
        <v>67</v>
      </c>
      <c r="E20" s="20"/>
      <c r="F20" s="80" t="s">
        <v>51</v>
      </c>
      <c r="G20" s="18" t="s">
        <v>52</v>
      </c>
      <c r="H20" s="18"/>
      <c r="I20" s="18"/>
      <c r="J20" s="18">
        <f>24*150</f>
        <v>3600</v>
      </c>
      <c r="K20" s="79"/>
      <c r="L20" s="21"/>
      <c r="M20" s="22"/>
      <c r="N20" s="22"/>
      <c r="O20" s="11"/>
      <c r="P20" s="25"/>
      <c r="Q20" s="11"/>
      <c r="R20" s="1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</row>
    <row r="21" spans="1:245" s="27" customFormat="1" ht="26.25" customHeight="1">
      <c r="A21" s="12"/>
      <c r="B21" s="12"/>
      <c r="C21" s="37"/>
      <c r="D21" s="18"/>
      <c r="E21" s="24"/>
      <c r="F21" s="19"/>
      <c r="G21" s="19"/>
      <c r="H21" s="19"/>
      <c r="I21" s="19"/>
      <c r="J21" s="18"/>
      <c r="K21" s="88"/>
      <c r="L21" s="88"/>
      <c r="M21" s="32"/>
      <c r="N21" s="32"/>
      <c r="O21" s="11"/>
      <c r="P21" s="25"/>
      <c r="Q21" s="11"/>
      <c r="R21" s="11"/>
      <c r="S21" s="10"/>
      <c r="T21" s="10"/>
      <c r="U21" s="10"/>
      <c r="V21" s="10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</row>
    <row r="22" spans="1:245" s="27" customFormat="1" ht="25.5" customHeight="1">
      <c r="A22" s="12"/>
      <c r="B22" s="12"/>
      <c r="C22" s="89" t="s">
        <v>70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10"/>
      <c r="T22" s="10"/>
      <c r="U22" s="10"/>
      <c r="V22" s="10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s="68" customFormat="1" ht="41.25" customHeight="1">
      <c r="A23" s="67"/>
      <c r="B23" s="12"/>
      <c r="C23" s="11"/>
      <c r="D23" s="18" t="s">
        <v>68</v>
      </c>
      <c r="E23" s="82" t="s">
        <v>18</v>
      </c>
      <c r="F23" s="19" t="s">
        <v>53</v>
      </c>
      <c r="G23" s="19" t="s">
        <v>54</v>
      </c>
      <c r="H23" s="19" t="s">
        <v>16</v>
      </c>
      <c r="I23" s="19" t="s">
        <v>23</v>
      </c>
      <c r="J23" s="18">
        <f>4*12</f>
        <v>48</v>
      </c>
      <c r="K23" s="49"/>
      <c r="L23" s="21"/>
      <c r="M23" s="22"/>
      <c r="N23" s="32"/>
      <c r="O23" s="11"/>
      <c r="P23" s="25"/>
      <c r="Q23" s="11"/>
      <c r="R23" s="11"/>
      <c r="S23" s="62"/>
      <c r="T23" s="62"/>
      <c r="U23" s="62"/>
      <c r="V23" s="62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</row>
  </sheetData>
  <sheetProtection selectLockedCells="1" selectUnlockedCells="1"/>
  <autoFilter ref="B6:R6"/>
  <mergeCells count="8">
    <mergeCell ref="K21:L21"/>
    <mergeCell ref="C22:R22"/>
    <mergeCell ref="D10:R10"/>
    <mergeCell ref="C13:R13"/>
    <mergeCell ref="D9:R9"/>
    <mergeCell ref="G4:N4"/>
    <mergeCell ref="C7:R7"/>
    <mergeCell ref="C15:R15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69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9" min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2"/>
    </sheetView>
  </sheetViews>
  <sheetFormatPr defaultColWidth="9.140625" defaultRowHeight="12.75"/>
  <cols>
    <col min="2" max="2" width="13.00390625" style="0" customWidth="1"/>
    <col min="3" max="3" width="25.421875" style="0" customWidth="1"/>
    <col min="8" max="8" width="25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Normal="93" zoomScaleSheetLayoutView="90" zoomScalePageLayoutView="0" workbookViewId="0" topLeftCell="A22">
      <selection activeCell="A1" activeCellId="1" sqref="B1:B16384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view="pageBreakPreview" zoomScale="90" zoomScaleSheetLayoutView="90" zoomScalePageLayoutView="0" workbookViewId="0" topLeftCell="A1">
      <selection activeCell="A1" activeCellId="1" sqref="B1:B16384 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38" t="s">
        <v>55</v>
      </c>
      <c r="C1" s="38"/>
      <c r="D1" s="39"/>
      <c r="E1" s="39"/>
      <c r="F1" s="39"/>
    </row>
    <row r="2" spans="2:6" ht="12.75">
      <c r="B2" s="38" t="s">
        <v>56</v>
      </c>
      <c r="C2" s="38"/>
      <c r="D2" s="39"/>
      <c r="E2" s="39"/>
      <c r="F2" s="39"/>
    </row>
    <row r="3" spans="2:6" ht="12.75">
      <c r="B3" s="40"/>
      <c r="C3" s="40"/>
      <c r="D3" s="41"/>
      <c r="E3" s="41"/>
      <c r="F3" s="41"/>
    </row>
    <row r="4" spans="2:6" ht="51">
      <c r="B4" s="40" t="s">
        <v>57</v>
      </c>
      <c r="C4" s="40"/>
      <c r="D4" s="41"/>
      <c r="E4" s="41"/>
      <c r="F4" s="41"/>
    </row>
    <row r="5" spans="2:6" ht="12.75">
      <c r="B5" s="40"/>
      <c r="C5" s="40"/>
      <c r="D5" s="41"/>
      <c r="E5" s="41"/>
      <c r="F5" s="41"/>
    </row>
    <row r="6" spans="2:6" ht="25.5">
      <c r="B6" s="38" t="s">
        <v>58</v>
      </c>
      <c r="C6" s="38"/>
      <c r="D6" s="39"/>
      <c r="E6" s="39" t="s">
        <v>59</v>
      </c>
      <c r="F6" s="39" t="s">
        <v>60</v>
      </c>
    </row>
    <row r="7" spans="2:6" ht="12.75">
      <c r="B7" s="40"/>
      <c r="C7" s="40"/>
      <c r="D7" s="41"/>
      <c r="E7" s="41"/>
      <c r="F7" s="41"/>
    </row>
    <row r="8" spans="2:6" ht="38.25">
      <c r="B8" s="42" t="s">
        <v>61</v>
      </c>
      <c r="C8" s="43"/>
      <c r="D8" s="44"/>
      <c r="E8" s="44">
        <v>31</v>
      </c>
      <c r="F8" s="45" t="s">
        <v>62</v>
      </c>
    </row>
    <row r="9" spans="2:6" ht="12.75">
      <c r="B9" s="40"/>
      <c r="C9" s="40"/>
      <c r="D9" s="41"/>
      <c r="E9" s="41"/>
      <c r="F9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 Szpitalna -1.59</dc:creator>
  <cp:keywords/>
  <dc:description/>
  <cp:lastModifiedBy>USKPC08475</cp:lastModifiedBy>
  <cp:lastPrinted>2019-12-17T10:29:10Z</cp:lastPrinted>
  <dcterms:created xsi:type="dcterms:W3CDTF">2019-06-04T09:12:17Z</dcterms:created>
  <dcterms:modified xsi:type="dcterms:W3CDTF">2020-02-07T14:08:02Z</dcterms:modified>
  <cp:category/>
  <cp:version/>
  <cp:contentType/>
  <cp:contentStatus/>
</cp:coreProperties>
</file>