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58" activeTab="0"/>
  </bookViews>
  <sheets>
    <sheet name="PAKIET 1" sheetId="1" r:id="rId1"/>
    <sheet name="PAKIET 3" sheetId="2" r:id="rId2"/>
    <sheet name="PAKIET 7" sheetId="3" r:id="rId3"/>
    <sheet name="Pakiet 11" sheetId="4" r:id="rId4"/>
  </sheets>
  <definedNames>
    <definedName name="_xlnm.Print_Area" localSheetId="0">'PAKIET 1'!$A$1:$L$16</definedName>
    <definedName name="_xlnm.Print_Area" localSheetId="1">'PAKIET 3'!$A$1:$K$43</definedName>
    <definedName name="_xlnm.Print_Area" localSheetId="2">'PAKIET 7'!$A$1:$K$8</definedName>
  </definedNames>
  <calcPr calcMode="manual" fullCalcOnLoad="1"/>
</workbook>
</file>

<file path=xl/sharedStrings.xml><?xml version="1.0" encoding="utf-8"?>
<sst xmlns="http://schemas.openxmlformats.org/spreadsheetml/2006/main" count="179" uniqueCount="88">
  <si>
    <t>Pakiet 1</t>
  </si>
  <si>
    <t>Lp.</t>
  </si>
  <si>
    <t>ASORTYMENT</t>
  </si>
  <si>
    <t>JM</t>
  </si>
  <si>
    <t>ILOŚĆ</t>
  </si>
  <si>
    <t>CENA NETTO</t>
  </si>
  <si>
    <t>CENA BRUTTO</t>
  </si>
  <si>
    <t>WARTOŚĆ NETTO</t>
  </si>
  <si>
    <t>WARTOŚĆ BRUTTO</t>
  </si>
  <si>
    <t>ZUŻYCIE ZA 8 M-CY</t>
  </si>
  <si>
    <t>Szczypce biopsyjne bronchoskopowe wielorazowego użytku,  łyżeczki biopsyjne owalne z okienkiwm lub okrągłe z okienkiem,długość 105cm,minimalna średnica kanału roboczego 2,8mm,komatybilne z bronchoskopami firmy Olympus.</t>
  </si>
  <si>
    <t>Jednorazowa szczoteczka dwustronna do czyszczenia kanałów endoskopów ,długość robocza 950mm,średnica włosia 6mm, długość włosia 8mm.Posiada plastikową końcówkę zapobiegającą zarysowaniu kanałów endoskopu ,kompatybilna z endoskopami o średnicy kanałów 2,0mm-3,2mm.Opakowanie 50szt.</t>
  </si>
  <si>
    <r>
      <t xml:space="preserve">PĘTLA DO POLIPEKTOMII owalna, obrotowa               PARAMETRY: wielorazowa, średnica narzędzia ok. 2,2mm, pełna kompatybilność z kanałem wideokolonoskopu 3,7mm, długość min. 220cm, pętla owalna z drutu plecionego, OBROTOWA o średnicy 22mm lub 30mm; BUDOWA: </t>
    </r>
    <r>
      <rPr>
        <b/>
        <sz val="9"/>
        <color indexed="8"/>
        <rFont val="Arial"/>
        <family val="2"/>
      </rPr>
      <t>pętla zintegrowana z uchwytem i koszulką -mycie i sterylizacja w całości bez demontażu na części składowe</t>
    </r>
    <r>
      <rPr>
        <sz val="9"/>
        <color indexed="8"/>
        <rFont val="Arial"/>
        <family val="2"/>
      </rPr>
      <t>;  uchwyt z tworzywa sztucznego lub metalu wyposażony w przyłącze elektryczne typu Olympus, podziałkę i ogranicznik wysunięcia pętli; uchwyt powinien posiadać trzy kółka na palce oraz port do przepłukiwania; trwałe oznaczenie na uchwycie : typu pętli, temperatury sterylizacji, znak CE, nr lotu, nazwy producenta, kolorystyczne oznaczenie długości pętli ; pętla powinna być wyposażone w wielorazowy, autoklawowalny klips do spinania szczypiec w czasie mycia i sterylizacji OPAKOWANIE: pętla powinna być dostarczona sterylna (ważność sterylizacji min. 2 lata) w specjalnym rękawie zawierającym informacje o sterylności narzędzia i dacie jej ważności</t>
    </r>
  </si>
  <si>
    <r>
      <t xml:space="preserve">KLIPSY DO SPINANIA NARZĘDZI ENDOSKOPOWYCH
</t>
    </r>
    <r>
      <rPr>
        <sz val="9"/>
        <rFont val="Arial"/>
        <family val="2"/>
      </rPr>
      <t>Autoklawowalne, wielorazowe klipsy ze stali nierdzewnej do spinania szczypiec w czasie mycia i sterylizacji. Zakres rozwarcia 0-10mm (opakowanie po 20 sztuk)</t>
    </r>
  </si>
  <si>
    <r>
      <t xml:space="preserve">NAKŁĄDKA DO USUWANIA OSTRYCH CIAŁ
</t>
    </r>
    <r>
      <rPr>
        <sz val="9"/>
        <rFont val="Arial"/>
        <family val="2"/>
      </rPr>
      <t>Jednorazowa nakładka na koniec endoskopu do usuwania ostrych ciał obcych. Każda nakładka powinna być sterylna,  zapakowana pojedynczo w hermetyczny rękaw. Ważność sterylizacji minimalnie 2 lata ( zestaw 10 sztuk )</t>
    </r>
  </si>
  <si>
    <r>
      <t xml:space="preserve">PUŁAPKA NA POLIPY WIELOKOMOROWA
</t>
    </r>
    <r>
      <rPr>
        <sz val="9"/>
        <rFont val="Arial"/>
        <family val="2"/>
      </rPr>
      <t>Jednorazowa pułapka na usunięte polipy posiadająca cztery oznaczone cyframi komory wybierane poprzez obrót pojemnika na polipy. Wyraźne oznaczenie przeznaczenia poszczególnych drenów (opis który dren przyłącza się do endoskopu a który do ssaka) – zestaw 10sztuk</t>
    </r>
  </si>
  <si>
    <r>
      <t xml:space="preserve">SZCZYPCE WIELORAZOWE BIOPSYJNE  DO KOLONOSKOPII </t>
    </r>
    <r>
      <rPr>
        <u val="single"/>
        <sz val="9"/>
        <rFont val="Arial"/>
        <family val="2"/>
      </rPr>
      <t>duże</t>
    </r>
    <r>
      <rPr>
        <sz val="9"/>
        <rFont val="Arial"/>
        <family val="2"/>
      </rPr>
      <t xml:space="preserve"> owalne
PARAMETRY: wielorazowe, sterylizacja w autoklawie, parametry: średnica narzędzia ok. 2,2mm, pełna kompatybilność z kanałem wideokolonoskopu Olympus o średnicy 3,7mm, długość min. 220cm, łyżeczki okienkowe o kształcie owalnym DUŻYM ; BUDOWA: uchwyt z tworzywa sztucznego lub metalu, prowadnica metalowa, jednoczęściowa, szlifowana na całej długości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r>
  </si>
  <si>
    <r>
      <t xml:space="preserve">IGŁY JEDNORAZOWE DO OSTRZYKIWANIA KRWAWIEŃ DO KOLONOSKOPII
</t>
    </r>
    <r>
      <rPr>
        <sz val="9"/>
        <rFont val="Arial"/>
        <family val="2"/>
      </rPr>
      <t>PARAMETRY: średnica narzędzia ok. 2,2mm, średnica wewnętrzna igły 0,7mm, długość igły 5mm, pełna kompatybilność z kanałem wideokolonoskopu Olympus o średnicy 3,7mm, długość min. 230cm; BUDOWA: uchwyt z tworzywa sztucznego z luer lock'iem na strzykawkę oraz z mechanizmem zatrzaskiwania igły w pozycji schowanej i wysuniętej, prowadnica z tworzywa sztucznego z atraumatyczną końcówką metalową, kolorystyczne oznaczenie długości narzędzia, kolorystyczne oznaczenie średnicy wewnętrznej igły, trwałe oznaczenie na uchwycie : typu igły, znaku CE, nr lotu, nazwy producenta, informacji i jednorazowości OPAKOWANIE: igły powinny być dostarczone sterylne (ważność sterylizacji min. 2 lata) w specjalnym rękawie zawierającym informacje o sterylności narzędzia i dacie jej ważności oraz nalepkę z typem igły i nr lot. (opakowanie po 10 sztuk.)</t>
    </r>
  </si>
  <si>
    <t>szt.</t>
  </si>
  <si>
    <t>op.</t>
  </si>
  <si>
    <t xml:space="preserve">SZCZYPCE WIELORAZOWE BIOPSYJNE  do GASTROSKOPU DZIECIĘCEGO owalne PARAMETRY: wielorazowe, sterylizacja w autoklawie, średnica narzędzia ok. 1,8mm, pełna kompatybilność z kanałem wideogastroskopu FUJINON o średnicy 2,0mm, długość min. 120cm, łyżeczki okienkowe o kształcie owalnym ; BUDOWA: uchwyt z metalu, prowadnica metalowa, jednoczęściowa, trwałe oznaczenie na uchwycie : typu szczypiec, temperatury sterylizacji, znak CE, średnica narzędzia, nazwy producenta; powinny być wyposażone w wielorazowy, autoklawowalny klips do spinania szczypiec w czasie mycia i sterylizacji </t>
  </si>
  <si>
    <t>Szczypce chwytające wielorazowego użytku do usuwania protez plastikowych z dróg żółciowych ,oba ramiona ruchome, typu szczęki aligatora z zębem szczura .Posiadające funkcje rotacji,szerokość otwarcia ramion 6,9mm ,maksymalna średnica części wprowadzającej do kanału endoskopu 2,6mm,długość robocza narzędzia 1800mm,minimalna średnica kanału roboczego 2,8mm.</t>
  </si>
  <si>
    <t>Jednorazowa szczoteczka jednostronna do czyszczenia kanałów endoskopów,długość robocza 1650mm,średnica włosia 2,4mm,długość włosia 5mm.Do endoskpów o średnicy kanałów 1,0mm-1,5mm. Opakkowanie 10szt.</t>
  </si>
  <si>
    <t>Zaworki biopsyjne wielorazowego użytku komatybilne z bronchoskopami firmy Olympus.Opakowanie 10szt.</t>
  </si>
  <si>
    <t>Zaworki ssące wielorazowego użytku komatybilne z bronchoskopami firmy Olympus .Opakowanie 10szt.</t>
  </si>
  <si>
    <t>CEWNIK BALONOWY PROWADZĄCY DO DRÓG ŻÓŁCIOWYCH Zestaw zawiera : cewnik balonowy trójkanałowy, strzykawkę, igłę. Trzy kanały dla : prowadnika, strzykawki pompującej, podania kontrastu. Po napompowaniu w drogach żółciowych i odcięciu uchwytu umożliwia wielokrotne zakładanie cholangioskopu o długości min. 100cm po cewniku zafiksowanym balonem. Wymiary : średnica cewnika pasująca do kanału 2,0mm;kanał do prowadnika ok. 0,025 cala; długość minimalna cewnika 240 cm. Opakowanie : 2 sterylne komplety cewników.</t>
  </si>
  <si>
    <t>Rękojeść wielorazowego użytku do szczypców do gorącej biopsji  i papilotomów igłowych .</t>
  </si>
  <si>
    <t>SZCZYPCE WIELORAZOWE BIOPSYJNE  DO ENTEROSKOPII owalne do kanału 2,8mm PARAMETRY: wielorazowe, sterylizacja w autoklawie, parametry: średnica narzędzia 1,8mm lub  2,3mm,  długość min. 250cm, łyżeczki okienkowe o kształcie owalnym DUŻYM ; BUDOWA: uchwyt z metalu, prowadnica metalowa, jednoczęściowa, szlifowana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</si>
  <si>
    <t>USTNIK JEDNORAZOWY DLA DOROSŁYCHUstnik z tworzywa sztucznego z opaską:  zwykły lub z konektorem do podłączenia tlenu ( do wyboru przez użytkownika w trakcie zamawiania)  – opakowanie 50 sztuk</t>
  </si>
  <si>
    <t>Jednorazowe nasadki na końcówkę endoskopu miękkkie,proste z otworkiem bocznym ,średnica maksymalna 15mm,odległość od końcówki endoskopu 4mm ,kompatybilne z endoskopami CF-Q145,Q160,Q180,HQ190 firmy Olympus.10szt w opakowaniu.</t>
  </si>
  <si>
    <t>Nożyczki chirurgiczne wielorazowego użytku do przecinania tkanki w obrębie przewodu pokarmowego i ciał obcych w świetle przewodu pokarmowego,długość narzędzia 1650mm,minimalna średnica kanału roboczego 2,8mm.</t>
  </si>
  <si>
    <t xml:space="preserve">SZCZYPCE WIELORAZOWE BIOPSYJNE  UCHYLNE do kanału 2,8mm PARAMETRY: wielorazowe, sterylizacja w autoklawie, parametry: średnica narzędzia   2,3mm,  długość min. 180cm, łyżeczki okienkowe, uchylne z zębem szczura do biopsji stycznej ; BUDOWA: uchwyt z metalu, prowadnica metalowa, jednoczęściowa, szlifowana   i scieniana na dystalnym końcu szczypiec,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 </t>
  </si>
  <si>
    <t>CHWYTAK DO WYCIĄGANIA CIAŁ OBCYCH I POLIPÓW PARAMETRY: wielorazowy, sterylizacja w autoklawie, parametry: średnica narzędzia  2,3mm, długość min. 220cm, trzy lub cztery druty chwytne z tępymi, atraumatycznymi zakończeniami lub z ostrymi zakończeniami w formie haka . BUDOWA: uchwyt z tworzywa sztucznego lub metalu, prowadnica z tworzywa, port do przepłukiwania, narzędzie jednoczęściowe, bez konieczności demontażu do mycia, trwałe oznaczenie na uchwycie : typu narzędzia, temperatury sterylizacji, znak CE, nr lotu, nazwa producenta, powinny być wyposażone w wielorazowy, autoklawowalny klips do spinania narzędzia w czasie mycia i sterylizacji OPAKOWANIE: szczypce powinny być dostarczone sterylne (ważność sterylizacji min. 2 lata) w specjalnym rękawie zawierającym informacje o sterylności narzędzia i dacie jej ważności</t>
  </si>
  <si>
    <t>SZCZYPCE CHWYTNE KOLONOSKOPOWE typu długi aligator PARAMETRY: wielorazowe, sterylizacja w autoklawie, parametry: średnica narzędzia  2,3mm,  długość min. 220cm, kształt łyżeczek: ząbkowane, długi aligator  ; BUDOWA: uchwyt z metalu, prowadnica metalowa, jednoczęściowa; kolorystyczne oznaczenie długości szczypiec, trwałe oznaczenie na uchwycie : typu szczypiec, temperatury sterylizacji, znak CE, nr lotu, nazwy producenta, powinny być wyposażone w wielorazowy, autoklawowalny klips do spinania szczypiec w czasie mycia i sterylizacji OPAKOWANIE: szczypce powinny być dostarczone sterylne (ważność sterylizacji min. 2 lata) w specjalnym rękawie zawierającym informacje o sterylności narzędzia i dacie jej ważności</t>
  </si>
  <si>
    <t>suma</t>
  </si>
  <si>
    <t>Cewnik typu spray do rozpylania barwnika wielorazowego użytku długość narzędzia  240cm,minimalna średnica kanału roboczego 2,8mm</t>
  </si>
  <si>
    <t>1.</t>
  </si>
  <si>
    <t>2.</t>
  </si>
  <si>
    <t>DSZ</t>
  </si>
  <si>
    <t>Producent</t>
  </si>
  <si>
    <t>Nr Katalogowy</t>
  </si>
  <si>
    <t>Nr katalogowy</t>
  </si>
  <si>
    <t>1%marker do powierzchniowego barwienia nierówności śluzówki,zastosowanie diagnostyczne:lokalizacja zmian blony śluzowej:opakowanie 10amp-10m w ampułce op.10szt</t>
  </si>
  <si>
    <t>SUMA</t>
  </si>
  <si>
    <t>Pakiet 3</t>
  </si>
  <si>
    <t>Jednorazowe igły do biopsji aspiracyjnej pod kontrolą aparatu EUS-FNA,długość
narzędzia1400mm,regulowana w zakresie stopnia wysunięcia osłonki między,
1354mm-1407mm,mksymalna długość wysunięcia igły(cały zakres 0-80mm),
średnica ostrza igły 19G,22G,25G (do wyboru), maksymalna średnica części 
wprowadzanej do endoskopu 1,85mm,minimalna średnica kanału roboczego
endoskopu 2,8mm,na końcu dystalnym igłyznajdują się otworki,które 
wzmacniają echogeniczność igły ,wewnątrz narzędziaznajduje się wyjmowany
mandryn nitinolowy zapewniający stałą drożność igły,posiada blokadę stopnia
wysunięcia igły z osłonki(pokrętlo)oraz blokadę wysunięcia osłonki (pokrętło)
w zakresie 0-55mm,na części sterującej znajduje się skala pozwalająca określić
stopień wysunięcia igły oraz oddzielna skala pozwalająca określić stopień
wysunięcia osłonki,posiada znacznik graficzny informujący o całkowitym
schowaniu igły do osłonki,igła współpracuje z endoskopami ultradźwiękowymi
w których kierunek skanowania ultradźwiękowego jest równoległy do kierunku
wprowadzania,posiada metalowe złącze typu luer lock,które umożliwia 
umożliwia  stabilne zamocowanie igły na endoskopie.1 opakowanie zawiera
5sterylnych gotowych do użycia igieł do biopsjiaspiracyjnej,5jednorazowych
sterylnych gotowych do użycia strzykawek do pobierania biopsji.Medalion 
z zaworem odcinającym i możliwością blokowania w pozycji 5,10,15,20ml.</t>
  </si>
  <si>
    <t>Klipsy jednorazowe kompatybilne z  klipsownicą wielorazowego użytku  HX-110UR firmy Olympus,standardowe, kąt rozwarcia 90 lub 135stopni,długość  ramion klipsa 7,5mm, 9mm.Każdy klips sterylny, indywidualnie pakowany w  aplikatorze, gotowy do użycia;opakowanie  zawiera 40szt.</t>
  </si>
  <si>
    <t>Narzędzie z funkcją rotacji wielorazowego użytku do kolonoskopowego zakładania  klipsów na krwawiące naczynia i szypuły polipów. Końcówka w kształcie stożka  ułatwiająca automatyczne zakładanie  klipsa jednorazowego użytku. Długość narzędzia 230cm,minimalna średnica kanału roboczego 2,8mm.</t>
  </si>
  <si>
    <t>Narzędzie wielorazowego użytku do  kolonoskopowego podwiązywania  szypuł polipów,długość narzędzia 230cm minimalna średnica kanału roboczego 2,8mm;zestaw zawierający:1osłonkę  teflonową,1korpus narzędzia z osłonką zwojową,oraz rękojeść.</t>
  </si>
  <si>
    <t>Pętle nylonowe zaciskowe duże o średnicy 30mm jednorazowego użytku  do zakładania na szypuły polipów, kompatybilne z narzędziem z pozycji 7.Pakowane po 10sztuk.</t>
  </si>
  <si>
    <t>Jednorazowe sondy do odprowadzania żółci poprzez jamę nosową,typ alfy zakręconej,typ krótkiej alfy i typu  zakręconego.Posiada fluorowe  zakończenie końcówki dystalnej,żeńskie złącze typu luer lock.Długość całkowita 2550mm,do kanału o minimalnej średnicy od 2,2mm-2,8mm,do wspólnego przewodu  żółciowego.Średnica wprowadzanej  części drenu 5FR,6FR,7FR.</t>
  </si>
  <si>
    <t>Jednorazowa sonda do odprowadzania żółci poprzez jamę nosową typu alfa. Posiada fluorowe zakończenie końcówki dystalnej,żeńskie złącze typu luer lock. Długość całkowita 2550mm,do kanału o średnicy od 2,2mm do 2,8mm,do prawego przewodu wątroby.Średnica wprowadzanej części drenu 5FR,6FR,7FR.</t>
  </si>
  <si>
    <t>Jednorazowa sonda do odprowadzania żółci poprzez jamę nosową typu alfy odwróconej.Posiada fluorowe zakończenie końcówki dystalnej,żeńskie złącze typu luer lock.Długość całkowita 2550mm. do kanału o średnicy od 2,2mm do 2,8mm,do lewego przewodu wątroby. Średnica wprowadzanej części drenu 5FR,6Fr,7FR.</t>
  </si>
  <si>
    <t>Prowadnica jednorazowego użytku, średnica 0,035”i 0,025” długość robocza  4500mm,2700mm giętka ,końcówka pokryta powłoką hydrofilną o długości 70mm  widoczna w promieniach RTG;posiada znaczniki na różnych długościach końcówki dystalnej:50mm-70mm zielony znacznik,80mm-90mm znacznik spiralny, 90mm-400mm znacznik X;specjalny rdzeń wykonany z nitynolu pozwala przenieść moment obrotowy od końca  proksymalnego prowadnicy do jej końca dystalnego w stosunku 1:1;fluorowa powłoka zmniejsza tarcie przy  przechodzeniu przez przewody żółciowe. Końcówka prosta lub zagięta.</t>
  </si>
  <si>
    <t>Papilotomy trójkanałowy o średnicy 4,5Fr, oddzielne kanały do podawania kontrastu i do prowadnicy 0.035”,kontrastująca  końcówka ze znacznikami,zakrzywiony, cięciwa 20 i 30mm nosek 3mm-zwężany; długość narzędzia 195cm,minimalna  średnica kanału roboczego 2,8mm. Narzędzie wielorazowego użytku . Opakowanie zawiera 2papilotomy+2 uszczelniające zatyczki.</t>
  </si>
  <si>
    <t>Butelka na wodę z zakrętką,posiadająca dren z końcówką wyposażoną w złącze  z uszczelką kompatybilną z endoskopami  firmy Olympus typ:GIF-Q180,CF-Q180, Wielorazowego użytku autoklawowana.</t>
  </si>
  <si>
    <t>Zakrywka wodoszczelna do  wideoendoskopów kompatybilna z  endoskopami firmy Olympus typ: GIF-Q180,CF-Q180,GF-UCT140AL5.</t>
  </si>
  <si>
    <t>Proteza trzustkowa prosta,średnica 7Fr długość 2,4,6,8cm średnica kanału   roboczego od 2,8mm  do3,2mm.</t>
  </si>
  <si>
    <t>Zestaw do wprowadzania protez o  średnicy 8,5Fr.10Fr.wstępnie złożony zawierający:razem złożony i pakowany 1cewnik teflonowy wprowadzający (wielorazowego użytku) i 1 popychacz (wielorazowego użytku)długość robocza 155cm.minimalna średnica kanału  roboczego 3,2mm.do 3,7mm</t>
  </si>
  <si>
    <t>Proteza trzustkowa S-kształta,średnica 7Fr,8,5Fr,10Fr długość 6cm,8cm,10cm, 12cm średnica kanału roboczego od  2,8mm.do 3,7mm.</t>
  </si>
  <si>
    <t>Cewnik popychacz do protezy trzustkowej 7Fr. wielorazowego użytku,długość  robocza 160cm.minimalna średnica  2,8mm.Narzędzie wielorazowego użytku.</t>
  </si>
  <si>
    <t>Koszyk do usuwania złogów z dróg żółciowych wielorazowego użytku. Posiada 4 ramiona w części  proksymalnej rozszerzające się do 8 w części dystalnej narzędzia.Długość narzędzia 195cm,minimalna średnica  kanału roboczego 2,8mm.</t>
  </si>
  <si>
    <t>Papilotomy igłowe z chowanym ostrzem w kształcie okrągłej igiełki o długości 4mm,wielorazowego użytku,długość  narzędzia 195cm,minimalna średnica  kanału roboczego 2,2mm. Opakowanie zawiera 2szt.</t>
  </si>
  <si>
    <t>Nasadki na końcówkę endoskopu do resekcji EMRC wielorazowego użytku skośne z krawędzią wewnętrzną i proste z krawędzią wewnętrzną do endoskopów typu GIF-2T160,GIF-Q180,CF-Q180AI, CF-2T160.Opakowanie 5szt.</t>
  </si>
  <si>
    <t xml:space="preserve"> Zawór biopsyjny wielorazowego użytku kompatybilny z endoskopami Firmy Olympus ultrasonograficznymi typ: GF-UCT140-AL5 GF-UE160-AL5 Opakowanie 10szt.</t>
  </si>
  <si>
    <t>Zawór woda/powietrze wielorazowego użytku kompatybilny z endoskopami Firmy Olympus ultrasonograficznymi typ:GF-UCT140-AL5 GF-UCT160-AL5</t>
  </si>
  <si>
    <t>Zawór ssący wielorazowego użytku komatybilny z endoskopami Firmy Olympus ultrasonograficznymi typ: GF-UCT140-AL5 GF-UCT160AL5</t>
  </si>
  <si>
    <t>Zawór biopsyjny wielorazowego użytku komatybilny z endoskopami Firmy Olympus Videoendoskopy typ: GIF-Q180,CF-Q180AL Opakowanie 10szt.</t>
  </si>
  <si>
    <t>Zawór biopsyjny wielorazowego użytku komatybilny z endoskopami Firmy Olympus Videoendoskopy typ: GIF-Q1602T,CF-2T160I Opakowanie 10szt.</t>
  </si>
  <si>
    <t>Kabel wizyjny wielorazowego użytku do podłączenia Videoprocesora Firmy Olympus typ:CV-180  z Videoendoskopami typ: GIF-Q180,CF-Q180AL</t>
  </si>
  <si>
    <t>Jednorazowa igła do przezoskrzelowej biopsji aspiracyjnej pod kontrolą  ultrasonografii długość narzędzia 700mm maksymalna długość wysunięcia ostrza igły40mm,minimalna długość wysunięci igły 21G i 22G,minimalna średnica kanału roboczego endoskopu 2,0mm; na końcówce ostrza igły znajdują się otworki,które wzmacniają echo;wewnątrz narzędzia znajduje się mandryn`o zaokrąglonej końcówce  z uchwytem zapewniającym stałą drożność igły; posiada regulację wysunięcia osłonki (pokrętło),oraz suwak-silder regulujący stopień wysunięcia igły,na części  sterującej znajduje się skala pozwalająca określić stopień wysunięcia igły,posiada usuwalny stoper ograniczający stopień penetracji igły nie głębiej  niż 20mm, posiada znacznik graficzny informujący o całkowitym schowniu igly do oslonki, igła współpracuje z endoskopami ultradźwiękowymi,w których kierunek skanowania ultradźwiękowego jest równoległy do kierunku wprowadzania. Opakowanie zawiera 5sterylnych gotowych do użycia igieł do biopsji aspiracyjna, 5 jednorazowych,sterylnych,gotowych do użycia strzykawek do pobierania biopsji. Medalion z zaworem odcinającym i możliwością blokowania w pozycji 5,10,15i 20ml,5jednorazowych,sterylnych, gotowych do użycia zaworów na kanał roboczy.Opakowanie 5szt</t>
  </si>
  <si>
    <t>Szypce biopsyjne kolonoskopwe,wielorazowego użytku,łyżeczki biopsyjne typu
standardowe owalne z okienkiem i ząb szczura ,długość narzędzia 230cm,
maksymalna średnica części wprowadzanej do endoskopu 2,4mm,pojemność łyżeczek7,3mm,minimalna średnica kanału roboczego 2,8mm</t>
  </si>
  <si>
    <t>szt</t>
  </si>
  <si>
    <t>VAT</t>
  </si>
  <si>
    <t>PAKIET 7– akcesoria do enteroskopu</t>
  </si>
  <si>
    <t xml:space="preserve"> VAT</t>
  </si>
  <si>
    <t>Rurka udrażniająca jednorazowego użytku ST-SB1 kompatybilna z systemem OBCU enteroskopu SIF-Q180 firmy Olympus</t>
  </si>
  <si>
    <t>Balon jednorazowego użytku MH-303 kompatybilny z videoendoskopem ultrasonograficznym GF-UE-160AL5 (EUS 360) firmy Olympus</t>
  </si>
  <si>
    <t>1op=20szt</t>
  </si>
  <si>
    <t>Aplikator MAJ-864 do zakładania balonu jednorazowego uzytku MH-303 kompatybilny z videoendoskopem ultrasonograficznym GF-UE-160AL5 (EUS 360) firmy Olympus</t>
  </si>
  <si>
    <t>Balon jednorazowego użytku MAJ-213 kompatybilny z videoendoskopem ultrasonograficznym GF-UCT140-AL5 firmy Olympus</t>
  </si>
  <si>
    <t>Aplikator MAJ-675 do zakładania balony jednorazowego użytku z videoendoskopem ultrasonograficznym GF-UCT140-AL5 firmy Olympys</t>
  </si>
  <si>
    <t>DZS</t>
  </si>
  <si>
    <t>Koszyk standardowy o wymiarach rozłożonego koszyka 22mm do usuwania złogów z dróg  żółciowych,wielorazowego użytku z  twardego drutu ,długość narzędzia 195cm średnica kanału roboczego2,8mm</t>
  </si>
  <si>
    <t>Nasadki na końcówkę endoskopów  wielorazowego użytku proste  i skośne bez krawędzi wewnętrznej,poprawiająca pole widzenia podczas zabiegów endoskopowych, kompatybilne z endoskopami Firmy Olympus typ:GIF-2T160,GIF-Q180, CF-Q180AI,CF-2T160. Opakowanie 5szt.</t>
  </si>
  <si>
    <t>pakiet 11</t>
  </si>
  <si>
    <t>prowadniki wiodące z hydrofilowa końcówką o długości 5 cm odporne na zginanie z nitinolowym rdzeniem pokrytym PFTE oraz niebiesko-żółtymi paskami porwiającymi widoczność. Długość 150cm średnica 0,035</t>
  </si>
  <si>
    <t>Prowadniki wiodące z hydrofilowa końcówką o długości 7 cm z wbudowaną siatką/koszykiem stanowiącym integralna część prowadnika której wysunięcie umożliwia powstrzymanie przemieszczania się fragmentów kamieni. Długość 145cm srednica 0,038 w zestawie ze stentem poliuretanowym JJ o długości 34, 26,28(do wyboru) i srednicy 7Fr popychaczem o długości 40cm oraz prowadnikiem PTFE o srednicy 0,035</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</si>
</sst>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
    <numFmt numFmtId="166" formatCode="#,##0.00_ ;[Red]\-#,##0.00\ "/>
    <numFmt numFmtId="167" formatCode="[$-415]d\ mmmm\ yyyy"/>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35">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b/>
      <sz val="18"/>
      <color indexed="62"/>
      <name val="Cambria"/>
      <family val="2"/>
    </font>
    <font>
      <sz val="11"/>
      <color indexed="20"/>
      <name val="Calibri"/>
      <family val="2"/>
    </font>
    <font>
      <sz val="8"/>
      <color indexed="8"/>
      <name val="Arial"/>
      <family val="2"/>
    </font>
    <font>
      <b/>
      <sz val="8"/>
      <color indexed="8"/>
      <name val="Arial"/>
      <family val="2"/>
    </font>
    <font>
      <sz val="8"/>
      <name val="Arial"/>
      <family val="2"/>
    </font>
    <font>
      <b/>
      <sz val="8"/>
      <name val="Arial"/>
      <family val="2"/>
    </font>
    <font>
      <sz val="9"/>
      <name val="Arial"/>
      <family val="2"/>
    </font>
    <font>
      <b/>
      <sz val="9"/>
      <color indexed="8"/>
      <name val="Arial"/>
      <family val="2"/>
    </font>
    <font>
      <b/>
      <sz val="10"/>
      <name val="Arial"/>
      <family val="2"/>
    </font>
    <font>
      <sz val="10"/>
      <color indexed="8"/>
      <name val="Arial"/>
      <family val="2"/>
    </font>
    <font>
      <b/>
      <sz val="10"/>
      <color indexed="8"/>
      <name val="Arial"/>
      <family val="2"/>
    </font>
    <font>
      <sz val="9"/>
      <color indexed="8"/>
      <name val="Arial"/>
      <family val="2"/>
    </font>
    <font>
      <u val="single"/>
      <sz val="9"/>
      <name val="Arial"/>
      <family val="2"/>
    </font>
    <font>
      <sz val="14"/>
      <color indexed="8"/>
      <name val="Arial"/>
      <family val="2"/>
    </font>
    <font>
      <sz val="12"/>
      <color indexed="8"/>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3" fillId="0" borderId="0" applyNumberFormat="0" applyFill="0" applyBorder="0" applyAlignment="0" applyProtection="0"/>
    <xf numFmtId="0" fontId="6" fillId="0" borderId="3" applyNumberFormat="0" applyFill="0" applyAlignment="0" applyProtection="0"/>
    <xf numFmtId="0" fontId="7" fillId="14"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2" borderId="1" applyNumberFormat="0" applyAlignment="0" applyProtection="0"/>
    <xf numFmtId="0" fontId="34" fillId="0" borderId="0" applyNumberFormat="0" applyFill="0" applyBorder="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15" borderId="0" applyNumberFormat="0" applyBorder="0" applyAlignment="0" applyProtection="0"/>
  </cellStyleXfs>
  <cellXfs count="106">
    <xf numFmtId="0" fontId="0" fillId="0" borderId="0" xfId="0" applyAlignment="1">
      <alignment/>
    </xf>
    <xf numFmtId="0" fontId="18" fillId="0" borderId="0" xfId="0" applyFont="1" applyAlignment="1">
      <alignment/>
    </xf>
    <xf numFmtId="4" fontId="18" fillId="0" borderId="0" xfId="0" applyNumberFormat="1" applyFont="1" applyAlignment="1">
      <alignment/>
    </xf>
    <xf numFmtId="0" fontId="18" fillId="0" borderId="0" xfId="0" applyNumberFormat="1" applyFont="1" applyAlignment="1">
      <alignment/>
    </xf>
    <xf numFmtId="0" fontId="19" fillId="2" borderId="10" xfId="0" applyFont="1" applyFill="1" applyBorder="1" applyAlignment="1">
      <alignment horizontal="center"/>
    </xf>
    <xf numFmtId="0" fontId="19" fillId="2" borderId="10" xfId="0" applyFont="1" applyFill="1" applyBorder="1" applyAlignment="1">
      <alignment horizontal="center" wrapText="1"/>
    </xf>
    <xf numFmtId="4" fontId="19" fillId="2" borderId="10" xfId="0" applyNumberFormat="1" applyFont="1" applyFill="1" applyBorder="1" applyAlignment="1">
      <alignment horizontal="center" wrapText="1"/>
    </xf>
    <xf numFmtId="0" fontId="19" fillId="2" borderId="10" xfId="0" applyNumberFormat="1" applyFont="1" applyFill="1" applyBorder="1" applyAlignment="1">
      <alignment horizontal="center" wrapText="1"/>
    </xf>
    <xf numFmtId="0" fontId="19" fillId="2" borderId="10" xfId="0" applyFont="1" applyFill="1" applyBorder="1" applyAlignment="1">
      <alignment/>
    </xf>
    <xf numFmtId="0" fontId="18" fillId="0" borderId="10" xfId="0" applyNumberFormat="1" applyFont="1" applyFill="1" applyBorder="1" applyAlignment="1">
      <alignment/>
    </xf>
    <xf numFmtId="164" fontId="18" fillId="0" borderId="10" xfId="0" applyNumberFormat="1" applyFont="1" applyFill="1" applyBorder="1" applyAlignment="1">
      <alignment/>
    </xf>
    <xf numFmtId="0" fontId="18" fillId="0" borderId="0" xfId="0" applyFont="1" applyFill="1" applyAlignment="1">
      <alignment/>
    </xf>
    <xf numFmtId="0" fontId="18" fillId="0" borderId="10" xfId="0" applyNumberFormat="1" applyFont="1" applyBorder="1" applyAlignment="1">
      <alignment/>
    </xf>
    <xf numFmtId="4" fontId="19" fillId="2" borderId="10" xfId="0" applyNumberFormat="1" applyFont="1" applyFill="1" applyBorder="1" applyAlignment="1">
      <alignment/>
    </xf>
    <xf numFmtId="0" fontId="19" fillId="2" borderId="10" xfId="0" applyFont="1" applyFill="1" applyBorder="1" applyAlignment="1">
      <alignment horizontal="center" vertical="center"/>
    </xf>
    <xf numFmtId="0" fontId="20" fillId="0" borderId="0" xfId="0" applyFont="1" applyAlignment="1">
      <alignment/>
    </xf>
    <xf numFmtId="0" fontId="19" fillId="0" borderId="0" xfId="0" applyFont="1" applyAlignment="1">
      <alignment/>
    </xf>
    <xf numFmtId="0" fontId="19" fillId="2" borderId="0" xfId="0" applyFont="1" applyFill="1" applyBorder="1" applyAlignment="1">
      <alignment horizontal="center" vertical="center"/>
    </xf>
    <xf numFmtId="0" fontId="18" fillId="0" borderId="0" xfId="0" applyFont="1" applyFill="1" applyBorder="1" applyAlignment="1">
      <alignment/>
    </xf>
    <xf numFmtId="4" fontId="18" fillId="0" borderId="0" xfId="0" applyNumberFormat="1" applyFont="1" applyFill="1" applyBorder="1" applyAlignment="1">
      <alignment/>
    </xf>
    <xf numFmtId="0" fontId="18" fillId="0" borderId="11" xfId="0" applyFont="1" applyFill="1" applyBorder="1" applyAlignment="1">
      <alignment/>
    </xf>
    <xf numFmtId="4" fontId="18" fillId="0" borderId="11" xfId="0" applyNumberFormat="1" applyFont="1" applyFill="1" applyBorder="1" applyAlignment="1">
      <alignment/>
    </xf>
    <xf numFmtId="0" fontId="21" fillId="0" borderId="0" xfId="0" applyFont="1" applyAlignment="1">
      <alignment horizontal="center" vertical="center"/>
    </xf>
    <xf numFmtId="0" fontId="19" fillId="16" borderId="0" xfId="0" applyFont="1" applyFill="1" applyBorder="1" applyAlignment="1">
      <alignment horizontal="center" vertical="center"/>
    </xf>
    <xf numFmtId="0" fontId="20" fillId="0" borderId="10" xfId="0" applyFont="1" applyFill="1" applyBorder="1" applyAlignment="1">
      <alignment/>
    </xf>
    <xf numFmtId="0" fontId="20" fillId="0" borderId="10" xfId="0" applyFont="1" applyBorder="1" applyAlignment="1">
      <alignment horizontal="center"/>
    </xf>
    <xf numFmtId="0" fontId="20" fillId="0" borderId="10" xfId="0" applyFont="1" applyBorder="1" applyAlignment="1">
      <alignment wrapText="1"/>
    </xf>
    <xf numFmtId="0" fontId="20" fillId="0" borderId="10" xfId="0" applyFont="1" applyFill="1" applyBorder="1" applyAlignment="1">
      <alignment horizontal="center"/>
    </xf>
    <xf numFmtId="166" fontId="20" fillId="0" borderId="10" xfId="0" applyNumberFormat="1" applyFont="1" applyBorder="1" applyAlignment="1">
      <alignment horizontal="right"/>
    </xf>
    <xf numFmtId="166" fontId="18" fillId="0" borderId="10" xfId="0" applyNumberFormat="1" applyFont="1" applyBorder="1" applyAlignment="1">
      <alignment/>
    </xf>
    <xf numFmtId="166" fontId="19" fillId="2" borderId="10" xfId="0" applyNumberFormat="1" applyFont="1" applyFill="1" applyBorder="1" applyAlignment="1">
      <alignment/>
    </xf>
    <xf numFmtId="0" fontId="21" fillId="2" borderId="10" xfId="0" applyFont="1" applyFill="1" applyBorder="1" applyAlignment="1">
      <alignment wrapText="1"/>
    </xf>
    <xf numFmtId="0" fontId="20" fillId="0" borderId="10" xfId="0" applyFont="1" applyFill="1" applyBorder="1" applyAlignment="1">
      <alignment wrapText="1"/>
    </xf>
    <xf numFmtId="166" fontId="20" fillId="0" borderId="10" xfId="0" applyNumberFormat="1" applyFont="1" applyBorder="1" applyAlignment="1">
      <alignment wrapText="1"/>
    </xf>
    <xf numFmtId="0" fontId="25" fillId="2" borderId="10" xfId="0" applyFont="1" applyFill="1" applyBorder="1" applyAlignment="1">
      <alignment/>
    </xf>
    <xf numFmtId="4" fontId="26" fillId="2" borderId="10" xfId="0" applyNumberFormat="1" applyFont="1" applyFill="1" applyBorder="1" applyAlignment="1">
      <alignment/>
    </xf>
    <xf numFmtId="0" fontId="0" fillId="0" borderId="10" xfId="0" applyFont="1" applyBorder="1" applyAlignment="1">
      <alignment/>
    </xf>
    <xf numFmtId="0" fontId="25" fillId="0" borderId="0" xfId="0" applyFont="1" applyAlignment="1">
      <alignment/>
    </xf>
    <xf numFmtId="164" fontId="26" fillId="2" borderId="10" xfId="0" applyNumberFormat="1" applyFont="1" applyFill="1" applyBorder="1" applyAlignment="1">
      <alignment/>
    </xf>
    <xf numFmtId="166" fontId="24" fillId="2" borderId="10" xfId="0" applyNumberFormat="1" applyFont="1" applyFill="1" applyBorder="1" applyAlignment="1">
      <alignment wrapText="1"/>
    </xf>
    <xf numFmtId="4" fontId="19" fillId="2" borderId="12" xfId="0" applyNumberFormat="1" applyFont="1" applyFill="1" applyBorder="1" applyAlignment="1">
      <alignment horizontal="center" wrapText="1"/>
    </xf>
    <xf numFmtId="0" fontId="18" fillId="0" borderId="12" xfId="0" applyFont="1" applyBorder="1" applyAlignment="1">
      <alignment/>
    </xf>
    <xf numFmtId="0" fontId="20" fillId="0" borderId="12" xfId="0" applyFont="1" applyBorder="1" applyAlignment="1">
      <alignment/>
    </xf>
    <xf numFmtId="0" fontId="18" fillId="0" borderId="12" xfId="0" applyFont="1" applyFill="1" applyBorder="1" applyAlignment="1">
      <alignment/>
    </xf>
    <xf numFmtId="0" fontId="20" fillId="17" borderId="10" xfId="0" applyFont="1" applyFill="1" applyBorder="1" applyAlignment="1">
      <alignment/>
    </xf>
    <xf numFmtId="0" fontId="20" fillId="17" borderId="13" xfId="0" applyFont="1" applyFill="1" applyBorder="1" applyAlignment="1">
      <alignment/>
    </xf>
    <xf numFmtId="0" fontId="18" fillId="17" borderId="12" xfId="0" applyFont="1" applyFill="1" applyBorder="1" applyAlignment="1">
      <alignment/>
    </xf>
    <xf numFmtId="0" fontId="0" fillId="0" borderId="0" xfId="0" applyNumberFormat="1" applyAlignment="1">
      <alignment/>
    </xf>
    <xf numFmtId="0" fontId="20" fillId="0" borderId="10" xfId="0" applyNumberFormat="1" applyFont="1" applyFill="1" applyBorder="1" applyAlignment="1">
      <alignment wrapText="1"/>
    </xf>
    <xf numFmtId="0" fontId="0" fillId="0" borderId="0" xfId="0" applyAlignment="1">
      <alignment wrapText="1"/>
    </xf>
    <xf numFmtId="0" fontId="18" fillId="0" borderId="11" xfId="0" applyNumberFormat="1" applyFont="1" applyFill="1" applyBorder="1" applyAlignment="1">
      <alignment/>
    </xf>
    <xf numFmtId="0" fontId="26" fillId="2" borderId="10" xfId="0" applyNumberFormat="1" applyFont="1" applyFill="1" applyBorder="1" applyAlignment="1">
      <alignment/>
    </xf>
    <xf numFmtId="0" fontId="18" fillId="0" borderId="0" xfId="0" applyNumberFormat="1" applyFont="1" applyFill="1" applyBorder="1" applyAlignment="1">
      <alignment/>
    </xf>
    <xf numFmtId="0" fontId="0" fillId="18" borderId="10" xfId="0" applyFont="1" applyFill="1" applyBorder="1" applyAlignment="1">
      <alignment wrapText="1"/>
    </xf>
    <xf numFmtId="0" fontId="20" fillId="18" borderId="10" xfId="0" applyFont="1" applyFill="1" applyBorder="1" applyAlignment="1">
      <alignment/>
    </xf>
    <xf numFmtId="0" fontId="18" fillId="18" borderId="12" xfId="0" applyFont="1" applyFill="1" applyBorder="1" applyAlignment="1">
      <alignment/>
    </xf>
    <xf numFmtId="0" fontId="20" fillId="18" borderId="10" xfId="0" applyFont="1" applyFill="1" applyBorder="1" applyAlignment="1">
      <alignment wrapText="1"/>
    </xf>
    <xf numFmtId="0" fontId="0" fillId="18" borderId="10" xfId="0" applyNumberFormat="1" applyFont="1" applyFill="1" applyBorder="1" applyAlignment="1">
      <alignment wrapText="1"/>
    </xf>
    <xf numFmtId="4" fontId="19" fillId="0" borderId="0" xfId="0" applyNumberFormat="1" applyFont="1" applyFill="1" applyBorder="1" applyAlignment="1">
      <alignment horizontal="center" wrapText="1"/>
    </xf>
    <xf numFmtId="166" fontId="19" fillId="2" borderId="14" xfId="0" applyNumberFormat="1" applyFont="1" applyFill="1" applyBorder="1" applyAlignment="1">
      <alignment/>
    </xf>
    <xf numFmtId="0" fontId="18" fillId="0" borderId="15" xfId="0" applyFont="1" applyBorder="1" applyAlignment="1">
      <alignment/>
    </xf>
    <xf numFmtId="0" fontId="19" fillId="2" borderId="10" xfId="0" applyNumberFormat="1" applyFont="1" applyFill="1" applyBorder="1" applyAlignment="1">
      <alignment/>
    </xf>
    <xf numFmtId="0" fontId="23" fillId="2" borderId="10" xfId="0" applyFont="1" applyFill="1" applyBorder="1" applyAlignment="1">
      <alignment horizontal="center" wrapText="1"/>
    </xf>
    <xf numFmtId="0" fontId="27" fillId="0" borderId="10" xfId="0" applyFont="1" applyFill="1" applyBorder="1" applyAlignment="1">
      <alignment wrapText="1"/>
    </xf>
    <xf numFmtId="0" fontId="27" fillId="19" borderId="10" xfId="0" applyFont="1" applyFill="1" applyBorder="1" applyAlignment="1">
      <alignment wrapText="1"/>
    </xf>
    <xf numFmtId="0" fontId="26" fillId="2" borderId="10" xfId="0" applyFont="1" applyFill="1" applyBorder="1" applyAlignment="1">
      <alignment horizontal="center" wrapText="1"/>
    </xf>
    <xf numFmtId="0" fontId="0" fillId="19" borderId="10" xfId="0" applyFont="1" applyFill="1" applyBorder="1" applyAlignment="1">
      <alignment horizontal="left" wrapText="1"/>
    </xf>
    <xf numFmtId="0" fontId="25" fillId="0" borderId="10" xfId="0" applyFont="1" applyFill="1" applyBorder="1" applyAlignment="1">
      <alignment wrapText="1"/>
    </xf>
    <xf numFmtId="0" fontId="25" fillId="19" borderId="10" xfId="0" applyFont="1" applyFill="1" applyBorder="1" applyAlignment="1">
      <alignment wrapText="1"/>
    </xf>
    <xf numFmtId="0" fontId="0" fillId="0" borderId="10" xfId="0" applyFont="1" applyBorder="1" applyAlignment="1">
      <alignment wrapText="1"/>
    </xf>
    <xf numFmtId="0" fontId="25" fillId="17" borderId="12" xfId="0" applyFont="1" applyFill="1" applyBorder="1" applyAlignment="1">
      <alignment wrapText="1"/>
    </xf>
    <xf numFmtId="0" fontId="25" fillId="0" borderId="0" xfId="0" applyFont="1" applyFill="1" applyBorder="1" applyAlignment="1">
      <alignment wrapText="1"/>
    </xf>
    <xf numFmtId="0" fontId="27" fillId="0" borderId="0" xfId="0" applyFont="1" applyAlignment="1">
      <alignment wrapText="1"/>
    </xf>
    <xf numFmtId="0" fontId="22" fillId="19" borderId="10" xfId="0" applyFont="1" applyFill="1" applyBorder="1" applyAlignment="1">
      <alignment wrapText="1"/>
    </xf>
    <xf numFmtId="0" fontId="27" fillId="20" borderId="10" xfId="0" applyFont="1" applyFill="1" applyBorder="1" applyAlignment="1">
      <alignment wrapText="1"/>
    </xf>
    <xf numFmtId="0" fontId="22" fillId="0" borderId="10" xfId="0" applyFont="1" applyFill="1" applyBorder="1" applyAlignment="1">
      <alignment wrapText="1"/>
    </xf>
    <xf numFmtId="0" fontId="27" fillId="2" borderId="10" xfId="0" applyFont="1" applyFill="1" applyBorder="1" applyAlignment="1">
      <alignment wrapText="1"/>
    </xf>
    <xf numFmtId="4" fontId="29" fillId="0" borderId="0" xfId="0" applyNumberFormat="1" applyFont="1" applyFill="1" applyBorder="1" applyAlignment="1">
      <alignment/>
    </xf>
    <xf numFmtId="164" fontId="18" fillId="21" borderId="10" xfId="0" applyNumberFormat="1" applyFont="1" applyFill="1" applyBorder="1" applyAlignment="1">
      <alignment/>
    </xf>
    <xf numFmtId="4" fontId="30" fillId="21" borderId="0" xfId="0" applyNumberFormat="1" applyFont="1" applyFill="1" applyBorder="1" applyAlignment="1">
      <alignment/>
    </xf>
    <xf numFmtId="0" fontId="30" fillId="0" borderId="0" xfId="0" applyFont="1" applyFill="1" applyBorder="1" applyAlignment="1">
      <alignment wrapText="1"/>
    </xf>
    <xf numFmtId="0" fontId="27" fillId="0" borderId="0" xfId="0" applyFont="1" applyAlignment="1">
      <alignment/>
    </xf>
    <xf numFmtId="4" fontId="27" fillId="0" borderId="0" xfId="0" applyNumberFormat="1" applyFont="1" applyAlignment="1">
      <alignment/>
    </xf>
    <xf numFmtId="0" fontId="27" fillId="0" borderId="0" xfId="0" applyNumberFormat="1" applyFont="1" applyAlignment="1">
      <alignment/>
    </xf>
    <xf numFmtId="0" fontId="23" fillId="2" borderId="10" xfId="0" applyFont="1" applyFill="1" applyBorder="1" applyAlignment="1">
      <alignment horizontal="center"/>
    </xf>
    <xf numFmtId="4" fontId="23" fillId="2" borderId="10" xfId="0" applyNumberFormat="1" applyFont="1" applyFill="1" applyBorder="1" applyAlignment="1">
      <alignment horizontal="center" wrapText="1"/>
    </xf>
    <xf numFmtId="0" fontId="23" fillId="2" borderId="10" xfId="0" applyNumberFormat="1" applyFont="1" applyFill="1" applyBorder="1" applyAlignment="1">
      <alignment horizontal="center" wrapText="1"/>
    </xf>
    <xf numFmtId="4" fontId="23" fillId="2" borderId="12" xfId="0" applyNumberFormat="1" applyFont="1" applyFill="1" applyBorder="1" applyAlignment="1">
      <alignment horizontal="center" wrapText="1"/>
    </xf>
    <xf numFmtId="0" fontId="23" fillId="2" borderId="10" xfId="0" applyFont="1" applyFill="1" applyBorder="1" applyAlignment="1">
      <alignment/>
    </xf>
    <xf numFmtId="0" fontId="27" fillId="19" borderId="10" xfId="0" applyFont="1" applyFill="1" applyBorder="1" applyAlignment="1">
      <alignment/>
    </xf>
    <xf numFmtId="0" fontId="27" fillId="0" borderId="10" xfId="0" applyFont="1" applyFill="1" applyBorder="1" applyAlignment="1">
      <alignment/>
    </xf>
    <xf numFmtId="4" fontId="27" fillId="0" borderId="10" xfId="0" applyNumberFormat="1" applyFont="1" applyFill="1" applyBorder="1" applyAlignment="1">
      <alignment/>
    </xf>
    <xf numFmtId="0" fontId="27" fillId="0" borderId="10" xfId="0" applyNumberFormat="1" applyFont="1" applyFill="1" applyBorder="1" applyAlignment="1">
      <alignment/>
    </xf>
    <xf numFmtId="0" fontId="27" fillId="0" borderId="12" xfId="0" applyFont="1" applyBorder="1" applyAlignment="1">
      <alignment/>
    </xf>
    <xf numFmtId="0" fontId="22" fillId="0" borderId="10" xfId="0" applyNumberFormat="1" applyFont="1" applyFill="1" applyBorder="1" applyAlignment="1">
      <alignment horizontal="right"/>
    </xf>
    <xf numFmtId="0" fontId="27" fillId="0" borderId="10" xfId="0" applyFont="1" applyBorder="1" applyAlignment="1">
      <alignment/>
    </xf>
    <xf numFmtId="4" fontId="22" fillId="0" borderId="10" xfId="0" applyNumberFormat="1" applyFont="1" applyBorder="1" applyAlignment="1">
      <alignment horizontal="right"/>
    </xf>
    <xf numFmtId="4" fontId="27" fillId="0" borderId="10" xfId="0" applyNumberFormat="1" applyFont="1" applyBorder="1" applyAlignment="1">
      <alignment/>
    </xf>
    <xf numFmtId="0" fontId="22" fillId="0" borderId="10" xfId="0" applyNumberFormat="1" applyFont="1" applyBorder="1" applyAlignment="1">
      <alignment horizontal="right"/>
    </xf>
    <xf numFmtId="0" fontId="27" fillId="0" borderId="10" xfId="0" applyNumberFormat="1" applyFont="1" applyBorder="1" applyAlignment="1">
      <alignment/>
    </xf>
    <xf numFmtId="0" fontId="25" fillId="22" borderId="10" xfId="0" applyFont="1" applyFill="1" applyBorder="1" applyAlignment="1">
      <alignment wrapText="1"/>
    </xf>
    <xf numFmtId="0" fontId="30" fillId="19" borderId="10" xfId="0" applyFont="1" applyFill="1" applyBorder="1" applyAlignment="1">
      <alignment wrapText="1"/>
    </xf>
    <xf numFmtId="166" fontId="0" fillId="23" borderId="0" xfId="0" applyNumberFormat="1" applyFill="1" applyAlignment="1">
      <alignment/>
    </xf>
    <xf numFmtId="0" fontId="23" fillId="0" borderId="0" xfId="0" applyFont="1" applyBorder="1" applyAlignment="1">
      <alignment/>
    </xf>
    <xf numFmtId="0" fontId="19" fillId="0" borderId="11" xfId="0" applyFont="1" applyFill="1" applyBorder="1" applyAlignment="1">
      <alignment horizontal="center" vertical="center"/>
    </xf>
    <xf numFmtId="0" fontId="19" fillId="0" borderId="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6"/>
  <sheetViews>
    <sheetView tabSelected="1" zoomScale="90" zoomScaleNormal="90" zoomScaleSheetLayoutView="90" zoomScalePageLayoutView="0" workbookViewId="0" topLeftCell="A1">
      <pane ySplit="2" topLeftCell="A12" activePane="bottomLeft" state="frozen"/>
      <selection pane="topLeft" activeCell="G20" sqref="G20:G23"/>
      <selection pane="bottomLeft" activeCell="M9" sqref="M9"/>
    </sheetView>
  </sheetViews>
  <sheetFormatPr defaultColWidth="11.57421875" defaultRowHeight="12.75"/>
  <cols>
    <col min="1" max="1" width="3.140625" style="1" customWidth="1"/>
    <col min="2" max="2" width="67.7109375" style="72" customWidth="1"/>
    <col min="3" max="3" width="3.8515625" style="1" customWidth="1"/>
    <col min="4" max="4" width="6.8515625" style="1" customWidth="1"/>
    <col min="5" max="5" width="8.00390625" style="2" customWidth="1"/>
    <col min="6" max="6" width="7.7109375" style="2" customWidth="1"/>
    <col min="7" max="7" width="11.421875" style="2" customWidth="1"/>
    <col min="8" max="8" width="5.421875" style="3" customWidth="1"/>
    <col min="9" max="9" width="11.421875" style="2" customWidth="1"/>
    <col min="10" max="10" width="0" style="3" hidden="1" customWidth="1"/>
    <col min="11" max="11" width="10.57421875" style="1" customWidth="1"/>
    <col min="12" max="12" width="11.00390625" style="1" customWidth="1"/>
    <col min="13" max="16384" width="11.57421875" style="1" customWidth="1"/>
  </cols>
  <sheetData>
    <row r="1" spans="1:12" ht="12">
      <c r="A1" s="103" t="s">
        <v>0</v>
      </c>
      <c r="B1" s="103"/>
      <c r="C1" s="81"/>
      <c r="D1" s="81"/>
      <c r="E1" s="82"/>
      <c r="F1" s="82"/>
      <c r="G1" s="82"/>
      <c r="H1" s="83"/>
      <c r="I1" s="82"/>
      <c r="J1" s="83"/>
      <c r="K1" s="81"/>
      <c r="L1" s="81"/>
    </row>
    <row r="2" spans="1:12" ht="24">
      <c r="A2" s="84" t="s">
        <v>1</v>
      </c>
      <c r="B2" s="62" t="s">
        <v>2</v>
      </c>
      <c r="C2" s="62" t="s">
        <v>3</v>
      </c>
      <c r="D2" s="62" t="s">
        <v>4</v>
      </c>
      <c r="E2" s="85" t="s">
        <v>5</v>
      </c>
      <c r="F2" s="85" t="s">
        <v>6</v>
      </c>
      <c r="G2" s="85" t="s">
        <v>7</v>
      </c>
      <c r="H2" s="86" t="s">
        <v>75</v>
      </c>
      <c r="I2" s="85" t="s">
        <v>8</v>
      </c>
      <c r="J2" s="86" t="s">
        <v>9</v>
      </c>
      <c r="K2" s="87" t="s">
        <v>39</v>
      </c>
      <c r="L2" s="87" t="s">
        <v>40</v>
      </c>
    </row>
    <row r="3" spans="1:13" ht="172.5" customHeight="1">
      <c r="A3" s="88">
        <v>1</v>
      </c>
      <c r="B3" s="64" t="s">
        <v>12</v>
      </c>
      <c r="C3" s="89" t="s">
        <v>18</v>
      </c>
      <c r="D3" s="90">
        <v>4</v>
      </c>
      <c r="E3" s="91"/>
      <c r="F3" s="91">
        <f aca="true" t="shared" si="0" ref="F3:F15">E3*1.08</f>
        <v>0</v>
      </c>
      <c r="G3" s="91">
        <f aca="true" t="shared" si="1" ref="G3:G10">E3*D3</f>
        <v>0</v>
      </c>
      <c r="H3" s="92">
        <v>8</v>
      </c>
      <c r="I3" s="91">
        <f aca="true" t="shared" si="2" ref="I3:I10">G3*1.08</f>
        <v>0</v>
      </c>
      <c r="J3" s="92"/>
      <c r="K3" s="93"/>
      <c r="L3" s="93"/>
      <c r="M3" s="1" t="s">
        <v>38</v>
      </c>
    </row>
    <row r="4" spans="1:13" ht="48" customHeight="1">
      <c r="A4" s="88">
        <v>2</v>
      </c>
      <c r="B4" s="64" t="s">
        <v>13</v>
      </c>
      <c r="C4" s="89" t="s">
        <v>19</v>
      </c>
      <c r="D4" s="90">
        <v>7</v>
      </c>
      <c r="E4" s="91"/>
      <c r="F4" s="91"/>
      <c r="G4" s="91">
        <f t="shared" si="1"/>
        <v>0</v>
      </c>
      <c r="H4" s="92">
        <v>8</v>
      </c>
      <c r="I4" s="91">
        <f t="shared" si="2"/>
        <v>0</v>
      </c>
      <c r="J4" s="94"/>
      <c r="K4" s="93"/>
      <c r="L4" s="93"/>
      <c r="M4" s="1" t="s">
        <v>38</v>
      </c>
    </row>
    <row r="5" spans="1:13" ht="54.75" customHeight="1">
      <c r="A5" s="88">
        <v>3</v>
      </c>
      <c r="B5" s="64" t="s">
        <v>14</v>
      </c>
      <c r="C5" s="89" t="s">
        <v>19</v>
      </c>
      <c r="D5" s="90">
        <v>1</v>
      </c>
      <c r="E5" s="91"/>
      <c r="F5" s="91"/>
      <c r="G5" s="91">
        <f t="shared" si="1"/>
        <v>0</v>
      </c>
      <c r="H5" s="92">
        <v>8</v>
      </c>
      <c r="I5" s="91">
        <f t="shared" si="2"/>
        <v>0</v>
      </c>
      <c r="J5" s="94"/>
      <c r="K5" s="93"/>
      <c r="L5" s="93"/>
      <c r="M5" s="1">
        <v>0</v>
      </c>
    </row>
    <row r="6" spans="1:13" ht="72.75" customHeight="1">
      <c r="A6" s="88">
        <v>4</v>
      </c>
      <c r="B6" s="64" t="s">
        <v>15</v>
      </c>
      <c r="C6" s="89" t="s">
        <v>19</v>
      </c>
      <c r="D6" s="90">
        <v>1</v>
      </c>
      <c r="E6" s="91"/>
      <c r="F6" s="91">
        <f t="shared" si="0"/>
        <v>0</v>
      </c>
      <c r="G6" s="91">
        <f t="shared" si="1"/>
        <v>0</v>
      </c>
      <c r="H6" s="92">
        <v>8</v>
      </c>
      <c r="I6" s="91">
        <f t="shared" si="2"/>
        <v>0</v>
      </c>
      <c r="J6" s="94"/>
      <c r="K6" s="93"/>
      <c r="L6" s="93"/>
      <c r="M6" s="1">
        <v>0</v>
      </c>
    </row>
    <row r="7" spans="1:13" ht="101.25" customHeight="1">
      <c r="A7" s="88">
        <v>5</v>
      </c>
      <c r="B7" s="73" t="s">
        <v>20</v>
      </c>
      <c r="C7" s="89" t="s">
        <v>18</v>
      </c>
      <c r="D7" s="90">
        <v>2</v>
      </c>
      <c r="E7" s="91"/>
      <c r="F7" s="91"/>
      <c r="G7" s="91">
        <f t="shared" si="1"/>
        <v>0</v>
      </c>
      <c r="H7" s="92">
        <v>8</v>
      </c>
      <c r="I7" s="91"/>
      <c r="J7" s="94"/>
      <c r="K7" s="93"/>
      <c r="L7" s="93"/>
      <c r="M7" s="1" t="s">
        <v>82</v>
      </c>
    </row>
    <row r="8" spans="1:12" ht="144" hidden="1">
      <c r="A8" s="88">
        <v>5</v>
      </c>
      <c r="B8" s="74" t="s">
        <v>16</v>
      </c>
      <c r="C8" s="89" t="s">
        <v>18</v>
      </c>
      <c r="D8" s="95">
        <v>10</v>
      </c>
      <c r="E8" s="96">
        <v>1085</v>
      </c>
      <c r="F8" s="97">
        <f t="shared" si="0"/>
        <v>1171.8000000000002</v>
      </c>
      <c r="G8" s="97">
        <f t="shared" si="1"/>
        <v>10850</v>
      </c>
      <c r="H8" s="92">
        <v>8</v>
      </c>
      <c r="I8" s="97">
        <f t="shared" si="2"/>
        <v>11718</v>
      </c>
      <c r="J8" s="98"/>
      <c r="K8" s="93"/>
      <c r="L8" s="93"/>
    </row>
    <row r="9" spans="1:13" ht="141.75" customHeight="1">
      <c r="A9" s="88">
        <v>6</v>
      </c>
      <c r="B9" s="64" t="s">
        <v>17</v>
      </c>
      <c r="C9" s="89" t="s">
        <v>19</v>
      </c>
      <c r="D9" s="95">
        <v>10</v>
      </c>
      <c r="E9" s="97"/>
      <c r="F9" s="97">
        <f t="shared" si="0"/>
        <v>0</v>
      </c>
      <c r="G9" s="97"/>
      <c r="H9" s="92">
        <v>8</v>
      </c>
      <c r="I9" s="97">
        <f t="shared" si="2"/>
        <v>0</v>
      </c>
      <c r="J9" s="99"/>
      <c r="K9" s="93"/>
      <c r="L9" s="93"/>
      <c r="M9" s="1">
        <v>2</v>
      </c>
    </row>
    <row r="10" spans="1:13" ht="98.25" customHeight="1">
      <c r="A10" s="88">
        <v>7</v>
      </c>
      <c r="B10" s="64" t="s">
        <v>25</v>
      </c>
      <c r="C10" s="89" t="s">
        <v>19</v>
      </c>
      <c r="D10" s="95">
        <v>2</v>
      </c>
      <c r="E10" s="97"/>
      <c r="F10" s="97">
        <f t="shared" si="0"/>
        <v>0</v>
      </c>
      <c r="G10" s="97">
        <f t="shared" si="1"/>
        <v>0</v>
      </c>
      <c r="H10" s="92">
        <v>8</v>
      </c>
      <c r="I10" s="97">
        <f t="shared" si="2"/>
        <v>0</v>
      </c>
      <c r="J10" s="99"/>
      <c r="K10" s="93"/>
      <c r="L10" s="93"/>
      <c r="M10" s="1">
        <v>0</v>
      </c>
    </row>
    <row r="11" spans="1:13" ht="135" customHeight="1">
      <c r="A11" s="88">
        <v>8</v>
      </c>
      <c r="B11" s="63" t="s">
        <v>27</v>
      </c>
      <c r="C11" s="89" t="s">
        <v>18</v>
      </c>
      <c r="D11" s="95">
        <v>1</v>
      </c>
      <c r="E11" s="91"/>
      <c r="F11" s="91">
        <f t="shared" si="0"/>
        <v>0</v>
      </c>
      <c r="G11" s="91">
        <f>E11*D11</f>
        <v>0</v>
      </c>
      <c r="H11" s="92">
        <v>8</v>
      </c>
      <c r="I11" s="91">
        <f>G11*1.08</f>
        <v>0</v>
      </c>
      <c r="J11" s="92"/>
      <c r="K11" s="93"/>
      <c r="L11" s="93"/>
      <c r="M11" s="1" t="s">
        <v>82</v>
      </c>
    </row>
    <row r="12" spans="1:13" ht="57.75" customHeight="1">
      <c r="A12" s="88">
        <v>9</v>
      </c>
      <c r="B12" s="63" t="s">
        <v>28</v>
      </c>
      <c r="C12" s="89" t="s">
        <v>19</v>
      </c>
      <c r="D12" s="95">
        <v>70</v>
      </c>
      <c r="E12" s="91"/>
      <c r="F12" s="91">
        <f t="shared" si="0"/>
        <v>0</v>
      </c>
      <c r="G12" s="91">
        <f>E12*D12</f>
        <v>0</v>
      </c>
      <c r="H12" s="92">
        <v>8</v>
      </c>
      <c r="I12" s="91">
        <f>G12*1.08</f>
        <v>0</v>
      </c>
      <c r="J12" s="92"/>
      <c r="K12" s="93"/>
      <c r="L12" s="93"/>
      <c r="M12" s="1">
        <v>38</v>
      </c>
    </row>
    <row r="13" spans="1:12" ht="140.25" customHeight="1">
      <c r="A13" s="88">
        <v>10</v>
      </c>
      <c r="B13" s="75" t="s">
        <v>31</v>
      </c>
      <c r="C13" s="89" t="s">
        <v>18</v>
      </c>
      <c r="D13" s="95">
        <v>1</v>
      </c>
      <c r="E13" s="91"/>
      <c r="F13" s="91">
        <f t="shared" si="0"/>
        <v>0</v>
      </c>
      <c r="G13" s="91">
        <f>E13*D13</f>
        <v>0</v>
      </c>
      <c r="H13" s="92">
        <v>8</v>
      </c>
      <c r="I13" s="91">
        <f>G13*1.08</f>
        <v>0</v>
      </c>
      <c r="J13" s="92"/>
      <c r="K13" s="93"/>
      <c r="L13" s="93"/>
    </row>
    <row r="14" spans="1:12" ht="143.25" customHeight="1">
      <c r="A14" s="88">
        <v>11</v>
      </c>
      <c r="B14" s="63" t="s">
        <v>32</v>
      </c>
      <c r="C14" s="89" t="s">
        <v>18</v>
      </c>
      <c r="D14" s="95">
        <v>1</v>
      </c>
      <c r="E14" s="91"/>
      <c r="F14" s="91">
        <f t="shared" si="0"/>
        <v>0</v>
      </c>
      <c r="G14" s="91">
        <f>E14*D14</f>
        <v>0</v>
      </c>
      <c r="H14" s="92">
        <v>8</v>
      </c>
      <c r="I14" s="91">
        <f>G14*1.08</f>
        <v>0</v>
      </c>
      <c r="J14" s="92"/>
      <c r="K14" s="93"/>
      <c r="L14" s="93"/>
    </row>
    <row r="15" spans="1:13" ht="128.25" customHeight="1">
      <c r="A15" s="88">
        <v>12</v>
      </c>
      <c r="B15" s="63" t="s">
        <v>33</v>
      </c>
      <c r="C15" s="89" t="s">
        <v>18</v>
      </c>
      <c r="D15" s="95">
        <v>1</v>
      </c>
      <c r="E15" s="91"/>
      <c r="F15" s="91">
        <f t="shared" si="0"/>
        <v>0</v>
      </c>
      <c r="G15" s="91">
        <f>E15*D15</f>
        <v>0</v>
      </c>
      <c r="H15" s="92">
        <v>8</v>
      </c>
      <c r="I15" s="91">
        <f>G15*1.08</f>
        <v>0</v>
      </c>
      <c r="J15" s="92"/>
      <c r="K15" s="93" t="s">
        <v>38</v>
      </c>
      <c r="L15" s="93"/>
      <c r="M15" s="1" t="s">
        <v>82</v>
      </c>
    </row>
    <row r="16" spans="1:10" s="37" customFormat="1" ht="12.75">
      <c r="A16" s="34"/>
      <c r="B16" s="76"/>
      <c r="C16" s="34"/>
      <c r="D16" s="34"/>
      <c r="E16" s="34"/>
      <c r="F16" s="35" t="s">
        <v>34</v>
      </c>
      <c r="G16" s="35"/>
      <c r="H16" s="51"/>
      <c r="I16" s="35"/>
      <c r="J16" s="36"/>
    </row>
  </sheetData>
  <sheetProtection selectLockedCells="1" selectUnlockedCells="1"/>
  <mergeCells count="1">
    <mergeCell ref="A1:B1"/>
  </mergeCells>
  <printOptions/>
  <pageMargins left="0.3937007874015748" right="0.4724409448818898" top="0.4330708661417323" bottom="0.5511811023622047" header="0.1968503937007874" footer="0.2755905511811024"/>
  <pageSetup firstPageNumber="1" useFirstPageNumber="1" orientation="landscape" paperSize="9" scale="70" r:id="rId1"/>
  <headerFooter alignWithMargins="0">
    <oddHeader>&amp;C&amp;"Times New Roman,Normalny"&amp;12&amp;A</oddHeader>
    <oddFooter>&amp;C&amp;"Times New Roman,Normalny"&amp;12Strona &amp;P</oddFooter>
  </headerFooter>
  <rowBreaks count="1" manualBreakCount="1">
    <brk id="9" max="14" man="1"/>
  </rowBreaks>
</worksheet>
</file>

<file path=xl/worksheets/sheet2.xml><?xml version="1.0" encoding="utf-8"?>
<worksheet xmlns="http://schemas.openxmlformats.org/spreadsheetml/2006/main" xmlns:r="http://schemas.openxmlformats.org/officeDocument/2006/relationships">
  <dimension ref="A1:AP56"/>
  <sheetViews>
    <sheetView zoomScale="70" zoomScaleNormal="70" zoomScalePageLayoutView="0" workbookViewId="0" topLeftCell="A1">
      <selection activeCell="G20" sqref="G20:G23"/>
    </sheetView>
  </sheetViews>
  <sheetFormatPr defaultColWidth="11.57421875" defaultRowHeight="12.75"/>
  <cols>
    <col min="1" max="1" width="3.57421875" style="17" customWidth="1"/>
    <col min="2" max="2" width="89.7109375" style="71" customWidth="1"/>
    <col min="3" max="3" width="4.8515625" style="18" customWidth="1"/>
    <col min="4" max="4" width="6.57421875" style="18" customWidth="1"/>
    <col min="5" max="5" width="8.8515625" style="19" customWidth="1"/>
    <col min="6" max="6" width="14.28125" style="19" customWidth="1"/>
    <col min="7" max="7" width="13.00390625" style="19" customWidth="1"/>
    <col min="8" max="8" width="5.8515625" style="52" customWidth="1"/>
    <col min="9" max="9" width="13.140625" style="19" customWidth="1"/>
    <col min="10" max="16384" width="11.57421875" style="18" customWidth="1"/>
  </cols>
  <sheetData>
    <row r="1" spans="1:42" ht="11.25">
      <c r="A1" s="104" t="s">
        <v>44</v>
      </c>
      <c r="B1" s="104"/>
      <c r="C1" s="20"/>
      <c r="D1" s="20"/>
      <c r="E1" s="21"/>
      <c r="F1" s="21"/>
      <c r="G1" s="21"/>
      <c r="H1" s="50"/>
      <c r="I1" s="21"/>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s="23" customFormat="1" ht="22.5">
      <c r="A2" s="4" t="s">
        <v>1</v>
      </c>
      <c r="B2" s="65" t="s">
        <v>2</v>
      </c>
      <c r="C2" s="5" t="s">
        <v>3</v>
      </c>
      <c r="D2" s="5" t="s">
        <v>4</v>
      </c>
      <c r="E2" s="6" t="s">
        <v>5</v>
      </c>
      <c r="F2" s="6" t="s">
        <v>6</v>
      </c>
      <c r="G2" s="6" t="s">
        <v>7</v>
      </c>
      <c r="H2" s="7" t="s">
        <v>73</v>
      </c>
      <c r="I2" s="6" t="s">
        <v>8</v>
      </c>
      <c r="J2" s="40" t="s">
        <v>39</v>
      </c>
      <c r="K2" s="40" t="s">
        <v>41</v>
      </c>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row>
    <row r="3" spans="1:42" ht="241.5" customHeight="1">
      <c r="A3" s="14">
        <v>1</v>
      </c>
      <c r="B3" s="66" t="s">
        <v>45</v>
      </c>
      <c r="C3" s="24" t="s">
        <v>19</v>
      </c>
      <c r="D3" s="24">
        <v>11</v>
      </c>
      <c r="E3" s="10"/>
      <c r="F3" s="10">
        <f aca="true" t="shared" si="0" ref="F3:F42">E3*1.08</f>
        <v>0</v>
      </c>
      <c r="G3" s="10">
        <f>E3*D3</f>
        <v>0</v>
      </c>
      <c r="H3" s="9">
        <v>8</v>
      </c>
      <c r="I3" s="10">
        <f>G3*1.08</f>
        <v>0</v>
      </c>
      <c r="J3" s="42"/>
      <c r="K3" s="42"/>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row>
    <row r="4" spans="1:42" ht="47.25" customHeight="1">
      <c r="A4" s="14">
        <v>2</v>
      </c>
      <c r="B4" s="100" t="s">
        <v>83</v>
      </c>
      <c r="C4" s="24" t="s">
        <v>18</v>
      </c>
      <c r="D4" s="24">
        <v>15</v>
      </c>
      <c r="E4" s="10"/>
      <c r="F4" s="10">
        <f t="shared" si="0"/>
        <v>0</v>
      </c>
      <c r="G4" s="10">
        <f aca="true" t="shared" si="1" ref="G4:G42">E4*D4</f>
        <v>0</v>
      </c>
      <c r="H4" s="9">
        <v>8</v>
      </c>
      <c r="I4" s="10">
        <f aca="true" t="shared" si="2" ref="I4:I42">G4*1.08</f>
        <v>0</v>
      </c>
      <c r="J4" s="43"/>
      <c r="K4" s="43"/>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row>
    <row r="5" spans="1:42" ht="48" customHeight="1">
      <c r="A5" s="14">
        <v>3</v>
      </c>
      <c r="B5" s="68" t="s">
        <v>46</v>
      </c>
      <c r="C5" s="24" t="s">
        <v>19</v>
      </c>
      <c r="D5" s="24">
        <v>15</v>
      </c>
      <c r="E5" s="10"/>
      <c r="F5" s="10">
        <f t="shared" si="0"/>
        <v>0</v>
      </c>
      <c r="G5" s="10">
        <f t="shared" si="1"/>
        <v>0</v>
      </c>
      <c r="H5" s="9">
        <v>8</v>
      </c>
      <c r="I5" s="10">
        <f t="shared" si="2"/>
        <v>0</v>
      </c>
      <c r="J5" s="43"/>
      <c r="K5" s="43"/>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row>
    <row r="6" spans="1:42" ht="51">
      <c r="A6" s="14">
        <v>4</v>
      </c>
      <c r="B6" s="68" t="s">
        <v>47</v>
      </c>
      <c r="C6" s="24" t="s">
        <v>18</v>
      </c>
      <c r="D6" s="24">
        <v>5</v>
      </c>
      <c r="E6" s="10"/>
      <c r="F6" s="10">
        <f t="shared" si="0"/>
        <v>0</v>
      </c>
      <c r="G6" s="10">
        <f t="shared" si="1"/>
        <v>0</v>
      </c>
      <c r="H6" s="9">
        <v>8</v>
      </c>
      <c r="I6" s="10">
        <f t="shared" si="2"/>
        <v>0</v>
      </c>
      <c r="J6" s="43"/>
      <c r="K6" s="43"/>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ht="38.25">
      <c r="A7" s="14">
        <v>5</v>
      </c>
      <c r="B7" s="68" t="s">
        <v>48</v>
      </c>
      <c r="C7" s="24" t="s">
        <v>18</v>
      </c>
      <c r="D7" s="24">
        <v>3</v>
      </c>
      <c r="E7" s="10"/>
      <c r="F7" s="10">
        <f t="shared" si="0"/>
        <v>0</v>
      </c>
      <c r="G7" s="10">
        <f t="shared" si="1"/>
        <v>0</v>
      </c>
      <c r="H7" s="9">
        <v>8</v>
      </c>
      <c r="I7" s="10">
        <f t="shared" si="2"/>
        <v>0</v>
      </c>
      <c r="J7" s="43"/>
      <c r="K7" s="43"/>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row>
    <row r="8" spans="1:42" ht="25.5">
      <c r="A8" s="14">
        <v>6</v>
      </c>
      <c r="B8" s="67" t="s">
        <v>49</v>
      </c>
      <c r="C8" s="24" t="s">
        <v>19</v>
      </c>
      <c r="D8" s="24">
        <v>7</v>
      </c>
      <c r="E8" s="10"/>
      <c r="F8" s="10">
        <f t="shared" si="0"/>
        <v>0</v>
      </c>
      <c r="G8" s="10">
        <f t="shared" si="1"/>
        <v>0</v>
      </c>
      <c r="H8" s="9">
        <v>8</v>
      </c>
      <c r="I8" s="10">
        <f t="shared" si="2"/>
        <v>0</v>
      </c>
      <c r="J8" s="43"/>
      <c r="K8" s="43"/>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row>
    <row r="9" spans="1:42" ht="64.5" customHeight="1">
      <c r="A9" s="14">
        <v>7</v>
      </c>
      <c r="B9" s="68" t="s">
        <v>50</v>
      </c>
      <c r="C9" s="24" t="s">
        <v>18</v>
      </c>
      <c r="D9" s="24">
        <v>2</v>
      </c>
      <c r="E9" s="10"/>
      <c r="F9" s="10">
        <f t="shared" si="0"/>
        <v>0</v>
      </c>
      <c r="G9" s="10">
        <f t="shared" si="1"/>
        <v>0</v>
      </c>
      <c r="H9" s="9">
        <v>8</v>
      </c>
      <c r="I9" s="10">
        <f t="shared" si="2"/>
        <v>0</v>
      </c>
      <c r="J9" s="43"/>
      <c r="K9" s="43"/>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row>
    <row r="10" spans="1:42" ht="51">
      <c r="A10" s="14">
        <v>8</v>
      </c>
      <c r="B10" s="68" t="s">
        <v>51</v>
      </c>
      <c r="C10" s="24" t="s">
        <v>18</v>
      </c>
      <c r="D10" s="24">
        <v>1</v>
      </c>
      <c r="E10" s="10"/>
      <c r="F10" s="10">
        <f t="shared" si="0"/>
        <v>0</v>
      </c>
      <c r="G10" s="10">
        <f t="shared" si="1"/>
        <v>0</v>
      </c>
      <c r="H10" s="9">
        <v>8</v>
      </c>
      <c r="I10" s="10">
        <f t="shared" si="2"/>
        <v>0</v>
      </c>
      <c r="J10" s="43"/>
      <c r="K10" s="43"/>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1:42" ht="51">
      <c r="A11" s="14">
        <v>9</v>
      </c>
      <c r="B11" s="68" t="s">
        <v>52</v>
      </c>
      <c r="C11" s="24" t="s">
        <v>18</v>
      </c>
      <c r="D11" s="24">
        <v>1</v>
      </c>
      <c r="E11" s="10"/>
      <c r="F11" s="10">
        <f t="shared" si="0"/>
        <v>0</v>
      </c>
      <c r="G11" s="10">
        <f t="shared" si="1"/>
        <v>0</v>
      </c>
      <c r="H11" s="9">
        <v>8</v>
      </c>
      <c r="I11" s="10">
        <f t="shared" si="2"/>
        <v>0</v>
      </c>
      <c r="J11" s="43"/>
      <c r="K11" s="43"/>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1:42" ht="89.25">
      <c r="A12" s="14">
        <v>10</v>
      </c>
      <c r="B12" s="68" t="s">
        <v>53</v>
      </c>
      <c r="C12" s="24" t="s">
        <v>18</v>
      </c>
      <c r="D12" s="24">
        <v>30</v>
      </c>
      <c r="E12" s="10"/>
      <c r="F12" s="10">
        <f t="shared" si="0"/>
        <v>0</v>
      </c>
      <c r="G12" s="10">
        <f t="shared" si="1"/>
        <v>0</v>
      </c>
      <c r="H12" s="9">
        <v>8</v>
      </c>
      <c r="I12" s="10">
        <f t="shared" si="2"/>
        <v>0</v>
      </c>
      <c r="J12" s="43"/>
      <c r="K12" s="43"/>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row>
    <row r="13" spans="1:42" ht="51">
      <c r="A13" s="14">
        <v>11</v>
      </c>
      <c r="B13" s="68" t="s">
        <v>54</v>
      </c>
      <c r="C13" s="24" t="s">
        <v>19</v>
      </c>
      <c r="D13" s="24">
        <v>20</v>
      </c>
      <c r="E13" s="10"/>
      <c r="F13" s="10">
        <f t="shared" si="0"/>
        <v>0</v>
      </c>
      <c r="G13" s="10">
        <f t="shared" si="1"/>
        <v>0</v>
      </c>
      <c r="H13" s="9">
        <v>8</v>
      </c>
      <c r="I13" s="10">
        <f t="shared" si="2"/>
        <v>0</v>
      </c>
      <c r="J13" s="43"/>
      <c r="K13" s="43"/>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2" ht="38.25">
      <c r="A14" s="14">
        <v>12</v>
      </c>
      <c r="B14" s="68" t="s">
        <v>55</v>
      </c>
      <c r="C14" s="24" t="s">
        <v>18</v>
      </c>
      <c r="D14" s="24">
        <v>3</v>
      </c>
      <c r="E14" s="10"/>
      <c r="F14" s="10">
        <f t="shared" si="0"/>
        <v>0</v>
      </c>
      <c r="G14" s="10">
        <f t="shared" si="1"/>
        <v>0</v>
      </c>
      <c r="H14" s="9">
        <v>8</v>
      </c>
      <c r="I14" s="10">
        <f t="shared" si="2"/>
        <v>0</v>
      </c>
      <c r="J14" s="43"/>
      <c r="K14" s="43"/>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1:42" ht="25.5">
      <c r="A15" s="14">
        <v>13</v>
      </c>
      <c r="B15" s="68" t="s">
        <v>56</v>
      </c>
      <c r="C15" s="24" t="s">
        <v>18</v>
      </c>
      <c r="D15" s="24">
        <v>4</v>
      </c>
      <c r="E15" s="10"/>
      <c r="F15" s="10">
        <f t="shared" si="0"/>
        <v>0</v>
      </c>
      <c r="G15" s="10">
        <f t="shared" si="1"/>
        <v>0</v>
      </c>
      <c r="H15" s="9">
        <v>8</v>
      </c>
      <c r="I15" s="10">
        <f t="shared" si="2"/>
        <v>0</v>
      </c>
      <c r="J15" s="43"/>
      <c r="K15" s="43"/>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row>
    <row r="16" spans="1:42" ht="25.5">
      <c r="A16" s="14">
        <v>14</v>
      </c>
      <c r="B16" s="68" t="s">
        <v>57</v>
      </c>
      <c r="C16" s="24" t="s">
        <v>18</v>
      </c>
      <c r="D16" s="24">
        <v>20</v>
      </c>
      <c r="E16" s="10"/>
      <c r="F16" s="10">
        <f t="shared" si="0"/>
        <v>0</v>
      </c>
      <c r="G16" s="10">
        <f t="shared" si="1"/>
        <v>0</v>
      </c>
      <c r="H16" s="9">
        <v>8</v>
      </c>
      <c r="I16" s="10">
        <f t="shared" si="2"/>
        <v>0</v>
      </c>
      <c r="J16" s="43"/>
      <c r="K16" s="43"/>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row>
    <row r="17" spans="1:42" ht="61.5" customHeight="1">
      <c r="A17" s="14">
        <v>15</v>
      </c>
      <c r="B17" s="68" t="s">
        <v>58</v>
      </c>
      <c r="C17" s="24" t="s">
        <v>18</v>
      </c>
      <c r="D17" s="24">
        <v>5</v>
      </c>
      <c r="E17" s="10"/>
      <c r="F17" s="10">
        <f t="shared" si="0"/>
        <v>0</v>
      </c>
      <c r="G17" s="10">
        <f t="shared" si="1"/>
        <v>0</v>
      </c>
      <c r="H17" s="9">
        <v>8</v>
      </c>
      <c r="I17" s="10">
        <f t="shared" si="2"/>
        <v>0</v>
      </c>
      <c r="J17" s="43"/>
      <c r="K17" s="43"/>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row>
    <row r="18" spans="1:42" ht="37.5" customHeight="1">
      <c r="A18" s="14">
        <v>16</v>
      </c>
      <c r="B18" s="68" t="s">
        <v>59</v>
      </c>
      <c r="C18" s="24" t="s">
        <v>18</v>
      </c>
      <c r="D18" s="24">
        <v>50</v>
      </c>
      <c r="E18" s="10"/>
      <c r="F18" s="10">
        <f t="shared" si="0"/>
        <v>0</v>
      </c>
      <c r="G18" s="10">
        <f t="shared" si="1"/>
        <v>0</v>
      </c>
      <c r="H18" s="9">
        <v>8</v>
      </c>
      <c r="I18" s="10">
        <f t="shared" si="2"/>
        <v>0</v>
      </c>
      <c r="J18" s="43"/>
      <c r="K18" s="43"/>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ht="42" customHeight="1">
      <c r="A19" s="14">
        <v>17</v>
      </c>
      <c r="B19" s="68" t="s">
        <v>60</v>
      </c>
      <c r="C19" s="24" t="s">
        <v>18</v>
      </c>
      <c r="D19" s="24">
        <v>2</v>
      </c>
      <c r="E19" s="10"/>
      <c r="F19" s="10">
        <f t="shared" si="0"/>
        <v>0</v>
      </c>
      <c r="G19" s="10">
        <f t="shared" si="1"/>
        <v>0</v>
      </c>
      <c r="H19" s="9">
        <v>8</v>
      </c>
      <c r="I19" s="10">
        <f t="shared" si="2"/>
        <v>0</v>
      </c>
      <c r="J19" s="43"/>
      <c r="K19" s="43"/>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1:42" ht="51.75" customHeight="1">
      <c r="A20" s="14">
        <v>18</v>
      </c>
      <c r="B20" s="68" t="s">
        <v>61</v>
      </c>
      <c r="C20" s="24" t="s">
        <v>18</v>
      </c>
      <c r="D20" s="24">
        <v>3</v>
      </c>
      <c r="E20" s="10"/>
      <c r="F20" s="10">
        <f t="shared" si="0"/>
        <v>0</v>
      </c>
      <c r="G20" s="78">
        <f>E20*D20</f>
        <v>0</v>
      </c>
      <c r="H20" s="9">
        <v>8</v>
      </c>
      <c r="I20" s="10">
        <f t="shared" si="2"/>
        <v>0</v>
      </c>
      <c r="J20" s="43"/>
      <c r="K20" s="43"/>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ht="42" customHeight="1">
      <c r="A21" s="14">
        <v>19</v>
      </c>
      <c r="B21" s="68" t="s">
        <v>62</v>
      </c>
      <c r="C21" s="24" t="s">
        <v>19</v>
      </c>
      <c r="D21" s="24">
        <v>4</v>
      </c>
      <c r="E21" s="10"/>
      <c r="F21" s="10">
        <f t="shared" si="0"/>
        <v>0</v>
      </c>
      <c r="G21" s="10">
        <f t="shared" si="1"/>
        <v>0</v>
      </c>
      <c r="H21" s="9">
        <v>8</v>
      </c>
      <c r="I21" s="10">
        <f t="shared" si="2"/>
        <v>0</v>
      </c>
      <c r="J21" s="43"/>
      <c r="K21" s="43"/>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1:42" ht="27.75" customHeight="1">
      <c r="A22" s="14">
        <v>20</v>
      </c>
      <c r="B22" s="68" t="s">
        <v>26</v>
      </c>
      <c r="C22" s="24" t="s">
        <v>18</v>
      </c>
      <c r="D22" s="24">
        <v>1</v>
      </c>
      <c r="E22" s="10"/>
      <c r="F22" s="10">
        <f t="shared" si="0"/>
        <v>0</v>
      </c>
      <c r="G22" s="10">
        <f t="shared" si="1"/>
        <v>0</v>
      </c>
      <c r="H22" s="9">
        <v>8</v>
      </c>
      <c r="I22" s="10">
        <f t="shared" si="2"/>
        <v>0</v>
      </c>
      <c r="J22" s="43"/>
      <c r="K22" s="43"/>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row>
    <row r="23" spans="1:42" ht="53.25" customHeight="1">
      <c r="A23" s="14">
        <v>21</v>
      </c>
      <c r="B23" s="101" t="s">
        <v>63</v>
      </c>
      <c r="C23" s="24" t="s">
        <v>19</v>
      </c>
      <c r="D23" s="24">
        <v>2</v>
      </c>
      <c r="E23" s="10"/>
      <c r="F23" s="10">
        <f t="shared" si="0"/>
        <v>0</v>
      </c>
      <c r="G23" s="10">
        <f t="shared" si="1"/>
        <v>0</v>
      </c>
      <c r="H23" s="9">
        <v>8</v>
      </c>
      <c r="I23" s="10">
        <f t="shared" si="2"/>
        <v>0</v>
      </c>
      <c r="J23" s="43"/>
      <c r="K23" s="43"/>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row>
    <row r="24" spans="1:42" ht="47.25" customHeight="1">
      <c r="A24" s="14">
        <v>22</v>
      </c>
      <c r="B24" s="101" t="s">
        <v>84</v>
      </c>
      <c r="C24" s="24" t="s">
        <v>19</v>
      </c>
      <c r="D24" s="24">
        <v>4</v>
      </c>
      <c r="E24" s="10"/>
      <c r="F24" s="10">
        <f t="shared" si="0"/>
        <v>0</v>
      </c>
      <c r="G24" s="10">
        <f t="shared" si="1"/>
        <v>0</v>
      </c>
      <c r="H24" s="9">
        <v>8</v>
      </c>
      <c r="I24" s="10">
        <f t="shared" si="2"/>
        <v>0</v>
      </c>
      <c r="J24" s="43"/>
      <c r="K24" s="43"/>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1:42" ht="48.75" customHeight="1">
      <c r="A25" s="14">
        <v>23</v>
      </c>
      <c r="B25" s="68" t="s">
        <v>42</v>
      </c>
      <c r="C25" s="24" t="s">
        <v>19</v>
      </c>
      <c r="D25" s="24">
        <v>2</v>
      </c>
      <c r="E25" s="10"/>
      <c r="F25" s="10">
        <f t="shared" si="0"/>
        <v>0</v>
      </c>
      <c r="G25" s="10">
        <f t="shared" si="1"/>
        <v>0</v>
      </c>
      <c r="H25" s="9">
        <v>8</v>
      </c>
      <c r="I25" s="10">
        <f t="shared" si="2"/>
        <v>0</v>
      </c>
      <c r="J25" s="43"/>
      <c r="K25" s="43"/>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row>
    <row r="26" spans="1:42" ht="38.25" customHeight="1">
      <c r="A26" s="14">
        <v>24</v>
      </c>
      <c r="B26" s="68" t="s">
        <v>64</v>
      </c>
      <c r="C26" s="24" t="s">
        <v>19</v>
      </c>
      <c r="D26" s="24">
        <v>3</v>
      </c>
      <c r="E26" s="10"/>
      <c r="F26" s="10">
        <f t="shared" si="0"/>
        <v>0</v>
      </c>
      <c r="G26" s="10">
        <f t="shared" si="1"/>
        <v>0</v>
      </c>
      <c r="H26" s="9">
        <v>8</v>
      </c>
      <c r="I26" s="10">
        <f t="shared" si="2"/>
        <v>0</v>
      </c>
      <c r="J26" s="43"/>
      <c r="K26" s="43"/>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row>
    <row r="27" spans="1:42" ht="36.75" customHeight="1">
      <c r="A27" s="14">
        <v>25</v>
      </c>
      <c r="B27" s="68" t="s">
        <v>65</v>
      </c>
      <c r="C27" s="24" t="s">
        <v>18</v>
      </c>
      <c r="D27" s="24">
        <v>2</v>
      </c>
      <c r="E27" s="10"/>
      <c r="F27" s="10">
        <f t="shared" si="0"/>
        <v>0</v>
      </c>
      <c r="G27" s="10">
        <f t="shared" si="1"/>
        <v>0</v>
      </c>
      <c r="H27" s="9">
        <v>8</v>
      </c>
      <c r="I27" s="10">
        <f t="shared" si="2"/>
        <v>0</v>
      </c>
      <c r="J27" s="43"/>
      <c r="K27" s="43"/>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row>
    <row r="28" spans="1:42" ht="37.5" customHeight="1">
      <c r="A28" s="14">
        <v>26</v>
      </c>
      <c r="B28" s="68" t="s">
        <v>66</v>
      </c>
      <c r="C28" s="24" t="s">
        <v>18</v>
      </c>
      <c r="D28" s="24">
        <v>2</v>
      </c>
      <c r="E28" s="10"/>
      <c r="F28" s="10">
        <f t="shared" si="0"/>
        <v>0</v>
      </c>
      <c r="G28" s="10">
        <f t="shared" si="1"/>
        <v>0</v>
      </c>
      <c r="H28" s="9">
        <v>8</v>
      </c>
      <c r="I28" s="10">
        <f t="shared" si="2"/>
        <v>0</v>
      </c>
      <c r="J28" s="43"/>
      <c r="K28" s="43"/>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row>
    <row r="29" spans="1:42" ht="35.25" customHeight="1">
      <c r="A29" s="14">
        <v>27</v>
      </c>
      <c r="B29" s="68" t="s">
        <v>67</v>
      </c>
      <c r="C29" s="24" t="s">
        <v>19</v>
      </c>
      <c r="D29" s="24">
        <v>6</v>
      </c>
      <c r="E29" s="10"/>
      <c r="F29" s="10">
        <f t="shared" si="0"/>
        <v>0</v>
      </c>
      <c r="G29" s="10">
        <f t="shared" si="1"/>
        <v>0</v>
      </c>
      <c r="H29" s="9">
        <v>8</v>
      </c>
      <c r="I29" s="10">
        <f t="shared" si="2"/>
        <v>0</v>
      </c>
      <c r="J29" s="43"/>
      <c r="K29" s="43"/>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row>
    <row r="30" spans="1:42" ht="39.75" customHeight="1">
      <c r="A30" s="14">
        <v>28</v>
      </c>
      <c r="B30" s="68" t="s">
        <v>68</v>
      </c>
      <c r="C30" s="24" t="s">
        <v>19</v>
      </c>
      <c r="D30" s="24">
        <v>2</v>
      </c>
      <c r="E30" s="10"/>
      <c r="F30" s="10">
        <f t="shared" si="0"/>
        <v>0</v>
      </c>
      <c r="G30" s="10">
        <f t="shared" si="1"/>
        <v>0</v>
      </c>
      <c r="H30" s="9">
        <v>8</v>
      </c>
      <c r="I30" s="10">
        <f t="shared" si="2"/>
        <v>0</v>
      </c>
      <c r="J30" s="43"/>
      <c r="K30" s="4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row>
    <row r="31" spans="1:42" ht="39" customHeight="1">
      <c r="A31" s="14">
        <v>29</v>
      </c>
      <c r="B31" s="68" t="s">
        <v>69</v>
      </c>
      <c r="C31" s="24" t="s">
        <v>18</v>
      </c>
      <c r="D31" s="24">
        <v>3</v>
      </c>
      <c r="E31" s="10"/>
      <c r="F31" s="10">
        <f t="shared" si="0"/>
        <v>0</v>
      </c>
      <c r="G31" s="10">
        <f t="shared" si="1"/>
        <v>0</v>
      </c>
      <c r="H31" s="9">
        <v>8</v>
      </c>
      <c r="I31" s="10">
        <f t="shared" si="2"/>
        <v>0</v>
      </c>
      <c r="J31" s="43"/>
      <c r="K31" s="43"/>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row>
    <row r="32" spans="1:42" ht="174.75" customHeight="1">
      <c r="A32" s="14">
        <v>30</v>
      </c>
      <c r="B32" s="68" t="s">
        <v>70</v>
      </c>
      <c r="C32" s="24" t="s">
        <v>19</v>
      </c>
      <c r="D32" s="24">
        <v>15</v>
      </c>
      <c r="E32" s="10"/>
      <c r="F32" s="10">
        <f t="shared" si="0"/>
        <v>0</v>
      </c>
      <c r="G32" s="10">
        <f t="shared" si="1"/>
        <v>0</v>
      </c>
      <c r="H32" s="9">
        <v>8</v>
      </c>
      <c r="I32" s="10">
        <f t="shared" si="2"/>
        <v>0</v>
      </c>
      <c r="J32" s="43"/>
      <c r="K32" s="43"/>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row>
    <row r="33" spans="1:42" ht="61.5" customHeight="1">
      <c r="A33" s="14">
        <v>31</v>
      </c>
      <c r="B33" s="68" t="s">
        <v>71</v>
      </c>
      <c r="C33" s="24" t="s">
        <v>72</v>
      </c>
      <c r="D33" s="24">
        <v>30</v>
      </c>
      <c r="E33" s="10"/>
      <c r="F33" s="10">
        <f t="shared" si="0"/>
        <v>0</v>
      </c>
      <c r="G33" s="10">
        <f t="shared" si="1"/>
        <v>0</v>
      </c>
      <c r="H33" s="9">
        <v>8</v>
      </c>
      <c r="I33" s="10">
        <f t="shared" si="2"/>
        <v>0</v>
      </c>
      <c r="J33" s="43"/>
      <c r="K33" s="43"/>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row>
    <row r="34" spans="1:42" ht="45.75" customHeight="1">
      <c r="A34" s="44">
        <v>32</v>
      </c>
      <c r="B34" s="69" t="s">
        <v>35</v>
      </c>
      <c r="C34" s="24" t="s">
        <v>72</v>
      </c>
      <c r="D34" s="24">
        <v>3</v>
      </c>
      <c r="E34" s="10"/>
      <c r="F34" s="10">
        <f t="shared" si="0"/>
        <v>0</v>
      </c>
      <c r="G34" s="10">
        <f t="shared" si="1"/>
        <v>0</v>
      </c>
      <c r="H34" s="9">
        <v>8</v>
      </c>
      <c r="I34" s="10">
        <f t="shared" si="2"/>
        <v>0</v>
      </c>
      <c r="J34" s="43"/>
      <c r="K34" s="43"/>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row>
    <row r="35" spans="1:42" ht="63" customHeight="1">
      <c r="A35" s="44">
        <v>33</v>
      </c>
      <c r="B35" s="69" t="s">
        <v>29</v>
      </c>
      <c r="C35" s="24" t="s">
        <v>19</v>
      </c>
      <c r="D35" s="24">
        <v>1</v>
      </c>
      <c r="E35" s="10"/>
      <c r="F35" s="10">
        <f t="shared" si="0"/>
        <v>0</v>
      </c>
      <c r="G35" s="10">
        <f t="shared" si="1"/>
        <v>0</v>
      </c>
      <c r="H35" s="9">
        <v>8</v>
      </c>
      <c r="I35" s="10">
        <f t="shared" si="2"/>
        <v>0</v>
      </c>
      <c r="J35" s="43"/>
      <c r="K35" s="43"/>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row>
    <row r="36" spans="1:42" ht="55.5" customHeight="1">
      <c r="A36" s="44">
        <v>34</v>
      </c>
      <c r="B36" s="69" t="s">
        <v>30</v>
      </c>
      <c r="C36" s="24" t="s">
        <v>18</v>
      </c>
      <c r="D36" s="24">
        <v>1</v>
      </c>
      <c r="E36" s="10"/>
      <c r="F36" s="10">
        <f t="shared" si="0"/>
        <v>0</v>
      </c>
      <c r="G36" s="10">
        <f t="shared" si="1"/>
        <v>0</v>
      </c>
      <c r="H36" s="9">
        <v>8</v>
      </c>
      <c r="I36" s="10">
        <f t="shared" si="2"/>
        <v>0</v>
      </c>
      <c r="J36" s="43"/>
      <c r="K36" s="43"/>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row>
    <row r="37" spans="1:42" ht="60" customHeight="1">
      <c r="A37" s="44">
        <v>35</v>
      </c>
      <c r="B37" s="69" t="s">
        <v>21</v>
      </c>
      <c r="C37" s="24" t="s">
        <v>18</v>
      </c>
      <c r="D37" s="24">
        <v>2</v>
      </c>
      <c r="E37" s="10"/>
      <c r="F37" s="10">
        <f t="shared" si="0"/>
        <v>0</v>
      </c>
      <c r="G37" s="10">
        <f t="shared" si="1"/>
        <v>0</v>
      </c>
      <c r="H37" s="9">
        <v>8</v>
      </c>
      <c r="I37" s="10">
        <f t="shared" si="2"/>
        <v>0</v>
      </c>
      <c r="J37" s="43"/>
      <c r="K37" s="43"/>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row>
    <row r="38" spans="1:42" ht="42.75" customHeight="1">
      <c r="A38" s="44">
        <v>36</v>
      </c>
      <c r="B38" s="69" t="s">
        <v>22</v>
      </c>
      <c r="C38" s="24" t="s">
        <v>19</v>
      </c>
      <c r="D38" s="24">
        <v>20</v>
      </c>
      <c r="E38" s="10"/>
      <c r="F38" s="10">
        <f t="shared" si="0"/>
        <v>0</v>
      </c>
      <c r="G38" s="10">
        <f t="shared" si="1"/>
        <v>0</v>
      </c>
      <c r="H38" s="9">
        <v>8</v>
      </c>
      <c r="I38" s="10">
        <f t="shared" si="2"/>
        <v>0</v>
      </c>
      <c r="J38" s="43"/>
      <c r="K38" s="43"/>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row>
    <row r="39" spans="1:42" ht="32.25" customHeight="1">
      <c r="A39" s="44">
        <v>37</v>
      </c>
      <c r="B39" s="69" t="s">
        <v>23</v>
      </c>
      <c r="C39" s="24" t="s">
        <v>19</v>
      </c>
      <c r="D39" s="24">
        <v>2</v>
      </c>
      <c r="E39" s="10"/>
      <c r="F39" s="10">
        <f t="shared" si="0"/>
        <v>0</v>
      </c>
      <c r="G39" s="10">
        <f t="shared" si="1"/>
        <v>0</v>
      </c>
      <c r="H39" s="9">
        <v>8</v>
      </c>
      <c r="I39" s="10">
        <f t="shared" si="2"/>
        <v>0</v>
      </c>
      <c r="J39" s="43"/>
      <c r="K39" s="43"/>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row>
    <row r="40" spans="1:42" ht="30" customHeight="1">
      <c r="A40" s="44">
        <v>38</v>
      </c>
      <c r="B40" s="69" t="s">
        <v>24</v>
      </c>
      <c r="C40" s="24" t="s">
        <v>19</v>
      </c>
      <c r="D40" s="24">
        <v>2</v>
      </c>
      <c r="E40" s="10"/>
      <c r="F40" s="10">
        <f t="shared" si="0"/>
        <v>0</v>
      </c>
      <c r="G40" s="10">
        <f t="shared" si="1"/>
        <v>0</v>
      </c>
      <c r="H40" s="9">
        <v>8</v>
      </c>
      <c r="I40" s="10">
        <f t="shared" si="2"/>
        <v>0</v>
      </c>
      <c r="J40" s="43"/>
      <c r="K40" s="43"/>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row>
    <row r="41" spans="1:42" ht="42" customHeight="1">
      <c r="A41" s="44">
        <v>39</v>
      </c>
      <c r="B41" s="69" t="s">
        <v>10</v>
      </c>
      <c r="C41" s="24" t="s">
        <v>72</v>
      </c>
      <c r="D41" s="24">
        <v>20</v>
      </c>
      <c r="E41" s="10"/>
      <c r="F41" s="10">
        <f t="shared" si="0"/>
        <v>0</v>
      </c>
      <c r="G41" s="10">
        <f t="shared" si="1"/>
        <v>0</v>
      </c>
      <c r="H41" s="9">
        <v>8</v>
      </c>
      <c r="I41" s="10">
        <f t="shared" si="2"/>
        <v>0</v>
      </c>
      <c r="J41" s="43"/>
      <c r="K41" s="43"/>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row>
    <row r="42" spans="1:42" ht="51">
      <c r="A42" s="44">
        <v>40</v>
      </c>
      <c r="B42" s="69" t="s">
        <v>11</v>
      </c>
      <c r="C42" s="24" t="s">
        <v>19</v>
      </c>
      <c r="D42" s="24">
        <v>5</v>
      </c>
      <c r="E42" s="10"/>
      <c r="F42" s="10">
        <f t="shared" si="0"/>
        <v>0</v>
      </c>
      <c r="G42" s="10">
        <f t="shared" si="1"/>
        <v>0</v>
      </c>
      <c r="H42" s="9">
        <v>8</v>
      </c>
      <c r="I42" s="10">
        <f t="shared" si="2"/>
        <v>0</v>
      </c>
      <c r="J42" s="43"/>
      <c r="K42" s="43"/>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row>
    <row r="43" spans="1:42" ht="26.25" customHeight="1">
      <c r="A43" s="46"/>
      <c r="B43" s="70"/>
      <c r="C43" s="45"/>
      <c r="D43" s="44"/>
      <c r="E43" s="44"/>
      <c r="F43" s="8"/>
      <c r="G43" s="38">
        <f>SUM(G3:G42)</f>
        <v>0</v>
      </c>
      <c r="H43" s="38"/>
      <c r="I43" s="38">
        <f>SUM(I3:I42)</f>
        <v>0</v>
      </c>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row>
    <row r="47" spans="7:9" ht="12.75">
      <c r="G47" s="19">
        <f>G4+G6+G7+G13+G14+G15+G17+G19+G20+G21+G23+G26+G28+G29+G30+G33+G36+G40+G39+G41</f>
        <v>0</v>
      </c>
      <c r="I47" s="19">
        <f>I4+I6+I7+I13+I14+I15+I17+I19+I20+I21+I22+I23+I24+I26+I27+I28+I29+I30+I31+I33+I34+I36+I37+I39+I40++I41</f>
        <v>0</v>
      </c>
    </row>
    <row r="51" ht="18">
      <c r="F51" s="77"/>
    </row>
    <row r="52" spans="6:9" ht="18">
      <c r="F52" s="77"/>
      <c r="I52" s="77"/>
    </row>
    <row r="56" spans="2:6" ht="15">
      <c r="B56" s="80"/>
      <c r="F56" s="79"/>
    </row>
  </sheetData>
  <sheetProtection selectLockedCells="1" selectUnlockedCells="1"/>
  <mergeCells count="1">
    <mergeCell ref="A1:B1"/>
  </mergeCells>
  <printOptions/>
  <pageMargins left="0.45555555555555555" right="0.4215277777777778" top="0.6201388888888889" bottom="0.5" header="0.3548611111111111" footer="0.23472222222222222"/>
  <pageSetup horizontalDpi="300" verticalDpi="300" orientation="landscape" paperSize="9" scale="62" r:id="rId1"/>
  <headerFooter alignWithMargins="0">
    <oddHeader>&amp;C&amp;"Times New Roman,Normalny"&amp;12&amp;A</oddHeader>
    <oddFooter>&amp;C&amp;"Times New Roman,Normalny"&amp;12Strona &amp;P</oddFooter>
  </headerFooter>
  <rowBreaks count="1" manualBreakCount="1">
    <brk id="27" max="13" man="1"/>
  </rowBreaks>
</worksheet>
</file>

<file path=xl/worksheets/sheet3.xml><?xml version="1.0" encoding="utf-8"?>
<worksheet xmlns="http://schemas.openxmlformats.org/spreadsheetml/2006/main" xmlns:r="http://schemas.openxmlformats.org/officeDocument/2006/relationships">
  <dimension ref="A1:L8"/>
  <sheetViews>
    <sheetView zoomScalePageLayoutView="0" workbookViewId="0" topLeftCell="A4">
      <selection activeCell="G20" sqref="G20:G23"/>
    </sheetView>
  </sheetViews>
  <sheetFormatPr defaultColWidth="11.57421875" defaultRowHeight="12.75"/>
  <cols>
    <col min="1" max="1" width="3.8515625" style="1" customWidth="1"/>
    <col min="2" max="2" width="31.8515625" style="1" customWidth="1"/>
    <col min="3" max="3" width="4.7109375" style="1" customWidth="1"/>
    <col min="4" max="4" width="6.00390625" style="1" customWidth="1"/>
    <col min="5" max="5" width="9.28125" style="2" customWidth="1"/>
    <col min="6" max="6" width="8.421875" style="2" customWidth="1"/>
    <col min="7" max="7" width="9.57421875" style="2" customWidth="1"/>
    <col min="8" max="8" width="6.7109375" style="3" customWidth="1"/>
    <col min="9" max="9" width="9.7109375" style="2" customWidth="1"/>
    <col min="10" max="10" width="10.140625" style="1" customWidth="1"/>
    <col min="11" max="11" width="11.140625" style="1" customWidth="1"/>
    <col min="12" max="16384" width="11.57421875" style="1" customWidth="1"/>
  </cols>
  <sheetData>
    <row r="1" spans="1:12" ht="18.75" customHeight="1">
      <c r="A1" s="105" t="s">
        <v>74</v>
      </c>
      <c r="B1" s="105"/>
      <c r="L1" s="18"/>
    </row>
    <row r="2" spans="1:12" s="16" customFormat="1" ht="27.75" customHeight="1">
      <c r="A2" s="4" t="s">
        <v>1</v>
      </c>
      <c r="B2" s="5" t="s">
        <v>2</v>
      </c>
      <c r="C2" s="5" t="s">
        <v>3</v>
      </c>
      <c r="D2" s="5" t="s">
        <v>4</v>
      </c>
      <c r="E2" s="6" t="s">
        <v>5</v>
      </c>
      <c r="F2" s="6" t="s">
        <v>6</v>
      </c>
      <c r="G2" s="6" t="s">
        <v>7</v>
      </c>
      <c r="H2" s="7" t="s">
        <v>75</v>
      </c>
      <c r="I2" s="6" t="s">
        <v>8</v>
      </c>
      <c r="J2" s="40" t="s">
        <v>39</v>
      </c>
      <c r="K2" s="40" t="s">
        <v>41</v>
      </c>
      <c r="L2" s="58"/>
    </row>
    <row r="3" spans="1:12" ht="33.75">
      <c r="A3" s="8">
        <v>1</v>
      </c>
      <c r="B3" s="26" t="s">
        <v>76</v>
      </c>
      <c r="C3" s="26" t="s">
        <v>72</v>
      </c>
      <c r="D3" s="27">
        <v>20</v>
      </c>
      <c r="E3" s="28"/>
      <c r="F3" s="28"/>
      <c r="G3" s="28"/>
      <c r="H3" s="12">
        <v>8</v>
      </c>
      <c r="I3" s="29"/>
      <c r="J3" s="41"/>
      <c r="K3" s="41"/>
      <c r="L3" s="11"/>
    </row>
    <row r="4" spans="1:11" ht="45">
      <c r="A4" s="8">
        <v>2</v>
      </c>
      <c r="B4" s="26" t="s">
        <v>77</v>
      </c>
      <c r="C4" s="26" t="s">
        <v>78</v>
      </c>
      <c r="D4" s="25">
        <v>15</v>
      </c>
      <c r="E4" s="28"/>
      <c r="F4" s="28"/>
      <c r="G4" s="28"/>
      <c r="H4" s="12">
        <v>8</v>
      </c>
      <c r="I4" s="29"/>
      <c r="J4" s="41"/>
      <c r="K4" s="41"/>
    </row>
    <row r="5" spans="1:11" ht="56.25">
      <c r="A5" s="8">
        <v>3</v>
      </c>
      <c r="B5" s="26" t="s">
        <v>79</v>
      </c>
      <c r="C5" s="26" t="s">
        <v>72</v>
      </c>
      <c r="D5" s="25">
        <v>1</v>
      </c>
      <c r="E5" s="28"/>
      <c r="F5" s="28"/>
      <c r="G5" s="28"/>
      <c r="H5" s="12">
        <v>8</v>
      </c>
      <c r="I5" s="29"/>
      <c r="J5" s="41"/>
      <c r="K5" s="41"/>
    </row>
    <row r="6" spans="1:11" ht="45">
      <c r="A6" s="8">
        <v>4</v>
      </c>
      <c r="B6" s="26" t="s">
        <v>80</v>
      </c>
      <c r="C6" s="26" t="s">
        <v>78</v>
      </c>
      <c r="D6" s="25">
        <v>10</v>
      </c>
      <c r="E6" s="28"/>
      <c r="F6" s="28"/>
      <c r="G6" s="28"/>
      <c r="H6" s="12">
        <v>8</v>
      </c>
      <c r="I6" s="29"/>
      <c r="J6" s="41"/>
      <c r="K6" s="41"/>
    </row>
    <row r="7" spans="1:11" ht="45">
      <c r="A7" s="8">
        <v>5</v>
      </c>
      <c r="B7" s="26" t="s">
        <v>81</v>
      </c>
      <c r="C7" s="26" t="s">
        <v>72</v>
      </c>
      <c r="D7" s="25">
        <v>1</v>
      </c>
      <c r="E7" s="28"/>
      <c r="F7" s="28"/>
      <c r="G7" s="28"/>
      <c r="H7" s="12">
        <v>8</v>
      </c>
      <c r="I7" s="29"/>
      <c r="J7" s="60"/>
      <c r="K7" s="60"/>
    </row>
    <row r="8" spans="1:11" ht="11.25">
      <c r="A8" s="54"/>
      <c r="B8" s="54"/>
      <c r="C8" s="54"/>
      <c r="D8" s="54"/>
      <c r="E8" s="54"/>
      <c r="F8" s="13" t="s">
        <v>43</v>
      </c>
      <c r="G8" s="30">
        <f>SUM(G3:G7)</f>
        <v>0</v>
      </c>
      <c r="H8" s="61"/>
      <c r="I8" s="59">
        <f>SUM(I3:I7)</f>
        <v>0</v>
      </c>
      <c r="J8" s="55"/>
      <c r="K8" s="55"/>
    </row>
  </sheetData>
  <sheetProtection selectLockedCells="1" selectUnlockedCells="1"/>
  <mergeCells count="1">
    <mergeCell ref="A1:B1"/>
  </mergeCells>
  <printOptions/>
  <pageMargins left="0.2375" right="0.37569444444444444" top="0.5215277777777778" bottom="0.5430555555555556" header="0.25625" footer="0.2777777777777778"/>
  <pageSetup horizontalDpi="300" verticalDpi="300" orientation="landscape" paperSize="9" scale="96"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G20" sqref="G20:G23"/>
    </sheetView>
  </sheetViews>
  <sheetFormatPr defaultColWidth="9.140625" defaultRowHeight="12.75"/>
  <cols>
    <col min="1" max="1" width="3.28125" style="0" customWidth="1"/>
    <col min="2" max="2" width="51.7109375" style="49" customWidth="1"/>
    <col min="3" max="3" width="5.00390625" style="0" customWidth="1"/>
    <col min="4" max="4" width="6.421875" style="47" customWidth="1"/>
    <col min="7" max="7" width="10.140625" style="0" customWidth="1"/>
    <col min="8" max="8" width="7.00390625" style="0" customWidth="1"/>
    <col min="9" max="9" width="9.7109375" style="0" customWidth="1"/>
    <col min="11" max="11" width="10.28125" style="0" customWidth="1"/>
  </cols>
  <sheetData>
    <row r="1" ht="12.75">
      <c r="B1" s="49" t="s">
        <v>85</v>
      </c>
    </row>
    <row r="2" spans="1:11" ht="22.5">
      <c r="A2" s="5" t="s">
        <v>1</v>
      </c>
      <c r="B2" s="5" t="s">
        <v>2</v>
      </c>
      <c r="C2" s="5" t="s">
        <v>3</v>
      </c>
      <c r="D2" s="7" t="s">
        <v>4</v>
      </c>
      <c r="E2" s="6" t="s">
        <v>5</v>
      </c>
      <c r="F2" s="6" t="s">
        <v>6</v>
      </c>
      <c r="G2" s="6" t="s">
        <v>7</v>
      </c>
      <c r="H2" s="6" t="s">
        <v>73</v>
      </c>
      <c r="I2" s="6" t="s">
        <v>8</v>
      </c>
      <c r="J2" s="40" t="s">
        <v>39</v>
      </c>
      <c r="K2" s="40" t="s">
        <v>41</v>
      </c>
    </row>
    <row r="3" spans="1:11" ht="51" customHeight="1">
      <c r="A3" s="31" t="s">
        <v>36</v>
      </c>
      <c r="B3" s="32" t="s">
        <v>86</v>
      </c>
      <c r="C3" s="26" t="s">
        <v>18</v>
      </c>
      <c r="D3" s="48">
        <v>7</v>
      </c>
      <c r="E3" s="33"/>
      <c r="F3" s="33">
        <f>E3*1.08</f>
        <v>0</v>
      </c>
      <c r="G3" s="33">
        <f>E3*D3</f>
        <v>0</v>
      </c>
      <c r="H3" s="33">
        <v>8</v>
      </c>
      <c r="I3" s="33">
        <f>F3*D3</f>
        <v>0</v>
      </c>
      <c r="J3" s="41"/>
      <c r="K3" s="41"/>
    </row>
    <row r="4" spans="1:11" ht="77.25" customHeight="1">
      <c r="A4" s="31" t="s">
        <v>37</v>
      </c>
      <c r="B4" s="32" t="s">
        <v>87</v>
      </c>
      <c r="C4" s="26" t="s">
        <v>18</v>
      </c>
      <c r="D4" s="48">
        <v>3</v>
      </c>
      <c r="E4" s="33"/>
      <c r="F4" s="33">
        <f>E4*1.08</f>
        <v>0</v>
      </c>
      <c r="G4" s="33">
        <f>E4*D4</f>
        <v>0</v>
      </c>
      <c r="H4" s="33">
        <v>8</v>
      </c>
      <c r="I4" s="33">
        <f>F4*D4</f>
        <v>0</v>
      </c>
      <c r="J4" s="41"/>
      <c r="K4" s="41"/>
    </row>
    <row r="5" spans="1:11" ht="12.75">
      <c r="A5" s="53"/>
      <c r="B5" s="53"/>
      <c r="C5" s="56"/>
      <c r="D5" s="57"/>
      <c r="E5" s="53"/>
      <c r="F5" s="53"/>
      <c r="G5" s="39">
        <f>SUM(G3:G4)</f>
        <v>0</v>
      </c>
      <c r="H5" s="39"/>
      <c r="I5" s="39">
        <f>SUM(I3:I4)</f>
        <v>0</v>
      </c>
      <c r="J5" s="39"/>
      <c r="K5" s="39"/>
    </row>
    <row r="14" spans="7:9" ht="12.75">
      <c r="G14" s="102"/>
      <c r="H14" s="102"/>
      <c r="I14" s="47"/>
    </row>
  </sheetData>
  <sheetProtection/>
  <printOptions/>
  <pageMargins left="0.75" right="0.75" top="1" bottom="1" header="0.5" footer="0.5"/>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 Jellin</dc:creator>
  <cp:keywords/>
  <dc:description/>
  <cp:lastModifiedBy>Maryla Lewandowska</cp:lastModifiedBy>
  <cp:lastPrinted>2017-12-14T08:59:55Z</cp:lastPrinted>
  <dcterms:created xsi:type="dcterms:W3CDTF">2017-07-03T11:13:19Z</dcterms:created>
  <dcterms:modified xsi:type="dcterms:W3CDTF">2017-12-15T11:54:29Z</dcterms:modified>
  <cp:category/>
  <cp:version/>
  <cp:contentType/>
  <cp:contentStatus/>
</cp:coreProperties>
</file>